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свод Гкал МКД" sheetId="4" r:id="rId1"/>
    <sheet name="Лист1" sheetId="1" r:id="rId2"/>
    <sheet name="Лист2" sheetId="2" r:id="rId3"/>
    <sheet name="Лист3" sheetId="3" r:id="rId4"/>
  </sheets>
  <definedNames>
    <definedName name="Excel_BuiltIn_Print_Area_10" localSheetId="0">#REF!</definedName>
    <definedName name="Excel_BuiltIn_Print_Area_10">#REF!</definedName>
    <definedName name="Excel_BuiltIn_Print_Area_10_1" localSheetId="0">#REF!</definedName>
    <definedName name="Excel_BuiltIn_Print_Area_10_1">#REF!</definedName>
    <definedName name="Excel_BuiltIn_Print_Area_10_1_1" localSheetId="0">#REF!</definedName>
    <definedName name="Excel_BuiltIn_Print_Area_10_1_1">#REF!</definedName>
    <definedName name="Excel_BuiltIn_Print_Area_10_1_1_1" localSheetId="0">#REF!</definedName>
    <definedName name="Excel_BuiltIn_Print_Area_10_1_1_1">#REF!</definedName>
    <definedName name="Excel_BuiltIn_Print_Area_10_1_2" localSheetId="0">#REF!</definedName>
    <definedName name="Excel_BuiltIn_Print_Area_10_1_2">#REF!</definedName>
    <definedName name="Excel_BuiltIn_Print_Area_10_1_3" localSheetId="0">#REF!</definedName>
    <definedName name="Excel_BuiltIn_Print_Area_10_1_3">#REF!</definedName>
    <definedName name="Excel_BuiltIn_Print_Area_10_2" localSheetId="0">#REF!</definedName>
    <definedName name="Excel_BuiltIn_Print_Area_10_2">#REF!</definedName>
    <definedName name="Excel_BuiltIn_Print_Area_10_3" localSheetId="0">#REF!</definedName>
    <definedName name="Excel_BuiltIn_Print_Area_10_3">#REF!</definedName>
    <definedName name="Excel_BuiltIn_Print_Area_11" localSheetId="0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1_2" localSheetId="0">#REF!</definedName>
    <definedName name="Excel_BuiltIn_Print_Area_11_2">#REF!</definedName>
    <definedName name="Excel_BuiltIn_Print_Area_11_3" localSheetId="0">#REF!</definedName>
    <definedName name="Excel_BuiltIn_Print_Area_11_3">#REF!</definedName>
    <definedName name="Excel_BuiltIn_Print_Area_12" localSheetId="0">#REF!</definedName>
    <definedName name="Excel_BuiltIn_Print_Area_12">#REF!</definedName>
    <definedName name="Excel_BuiltIn_Print_Area_12_1" localSheetId="0">#REF!</definedName>
    <definedName name="Excel_BuiltIn_Print_Area_12_1">#REF!</definedName>
    <definedName name="Excel_BuiltIn_Print_Area_12_2" localSheetId="0">#REF!</definedName>
    <definedName name="Excel_BuiltIn_Print_Area_12_2">#REF!</definedName>
    <definedName name="Excel_BuiltIn_Print_Area_12_3" localSheetId="0">#REF!</definedName>
    <definedName name="Excel_BuiltIn_Print_Area_12_3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Area_6_2" localSheetId="0">#REF!</definedName>
    <definedName name="Excel_BuiltIn_Print_Area_6_2">#REF!</definedName>
    <definedName name="Excel_BuiltIn_Print_Area_6_3" localSheetId="0">#REF!</definedName>
    <definedName name="Excel_BuiltIn_Print_Area_6_3">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Excel_BuiltIn_Print_Area_7_2" localSheetId="0">#REF!</definedName>
    <definedName name="Excel_BuiltIn_Print_Area_7_2">#REF!</definedName>
    <definedName name="Excel_BuiltIn_Print_Area_7_3" localSheetId="0">#REF!</definedName>
    <definedName name="Excel_BuiltIn_Print_Area_7_3">#REF!</definedName>
    <definedName name="Excel_BuiltIn_Print_Area_8" localSheetId="0">#REF!</definedName>
    <definedName name="Excel_BuiltIn_Print_Area_8">#REF!</definedName>
    <definedName name="Excel_BuiltIn_Print_Area_8_1" localSheetId="0">#REF!</definedName>
    <definedName name="Excel_BuiltIn_Print_Area_8_1">#REF!</definedName>
    <definedName name="Excel_BuiltIn_Print_Area_8_1_1" localSheetId="0">#REF!</definedName>
    <definedName name="Excel_BuiltIn_Print_Area_8_1_1">#REF!</definedName>
    <definedName name="Excel_BuiltIn_Print_Area_8_1_1_1" localSheetId="0">#REF!</definedName>
    <definedName name="Excel_BuiltIn_Print_Area_8_1_1_1">#REF!</definedName>
    <definedName name="Excel_BuiltIn_Print_Area_8_1_2" localSheetId="0">#REF!</definedName>
    <definedName name="Excel_BuiltIn_Print_Area_8_1_2">#REF!</definedName>
    <definedName name="Excel_BuiltIn_Print_Area_8_1_3" localSheetId="0">#REF!</definedName>
    <definedName name="Excel_BuiltIn_Print_Area_8_1_3">#REF!</definedName>
    <definedName name="Excel_BuiltIn_Print_Area_8_2" localSheetId="0">#REF!</definedName>
    <definedName name="Excel_BuiltIn_Print_Area_8_2">#REF!</definedName>
    <definedName name="Excel_BuiltIn_Print_Area_8_3" localSheetId="0">#REF!</definedName>
    <definedName name="Excel_BuiltIn_Print_Area_8_3">#REF!</definedName>
    <definedName name="Гаст15" localSheetId="0">#REF!</definedName>
    <definedName name="Гаст15">#REF!</definedName>
    <definedName name="Гаст15_1" localSheetId="0">#REF!</definedName>
    <definedName name="Гаст15_1">#REF!</definedName>
    <definedName name="Гаст15_2" localSheetId="0">#REF!</definedName>
    <definedName name="Гаст15_2">#REF!</definedName>
    <definedName name="Гаст15_3" localSheetId="0">#REF!</definedName>
    <definedName name="Гаст15_3">#REF!</definedName>
    <definedName name="нпио" localSheetId="0">#REF!</definedName>
    <definedName name="нпио">#REF!</definedName>
    <definedName name="тоб" localSheetId="0">#REF!</definedName>
    <definedName name="тоб">#REF!</definedName>
    <definedName name="ЮЭГ2006" localSheetId="0">#REF!</definedName>
    <definedName name="ЮЭГ2006">#REF!</definedName>
    <definedName name="ЮЭГ2006_1" localSheetId="0">#REF!</definedName>
    <definedName name="ЮЭГ2006_1">#REF!</definedName>
    <definedName name="ЮЭГ2006_2" localSheetId="0">#REF!</definedName>
    <definedName name="ЮЭГ2006_2">#REF!</definedName>
    <definedName name="ЮЭГ2006_3" localSheetId="0">#REF!</definedName>
    <definedName name="ЮЭГ2006_3">#REF!</definedName>
  </definedNames>
  <calcPr calcId="152511"/>
</workbook>
</file>

<file path=xl/calcChain.xml><?xml version="1.0" encoding="utf-8"?>
<calcChain xmlns="http://schemas.openxmlformats.org/spreadsheetml/2006/main">
  <c r="S53" i="4" l="1"/>
  <c r="U53" i="4" s="1"/>
  <c r="T53" i="4"/>
  <c r="S23" i="4" l="1"/>
  <c r="T23" i="4"/>
  <c r="I58" i="4"/>
  <c r="U23" i="4" l="1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4" i="4"/>
  <c r="T55" i="4"/>
  <c r="T56" i="4"/>
  <c r="T57" i="4"/>
  <c r="T8" i="4"/>
  <c r="T7" i="4" l="1"/>
  <c r="S7" i="4"/>
  <c r="S22" i="4" l="1"/>
  <c r="U22" i="4" l="1"/>
  <c r="K58" i="4"/>
  <c r="S16" i="4" l="1"/>
  <c r="U16" i="4" l="1"/>
  <c r="V24" i="4"/>
  <c r="S24" i="4"/>
  <c r="S13" i="4"/>
  <c r="V13" i="4"/>
  <c r="S14" i="4"/>
  <c r="V14" i="4"/>
  <c r="S15" i="4"/>
  <c r="V15" i="4"/>
  <c r="S17" i="4"/>
  <c r="V17" i="4"/>
  <c r="S18" i="4"/>
  <c r="V18" i="4"/>
  <c r="S19" i="4"/>
  <c r="V19" i="4"/>
  <c r="S21" i="4"/>
  <c r="V21" i="4"/>
  <c r="S25" i="4"/>
  <c r="V25" i="4"/>
  <c r="S27" i="4"/>
  <c r="V27" i="4"/>
  <c r="S35" i="4"/>
  <c r="V35" i="4"/>
  <c r="S37" i="4"/>
  <c r="V37" i="4"/>
  <c r="S38" i="4"/>
  <c r="U38" i="4" s="1"/>
  <c r="V38" i="4"/>
  <c r="S44" i="4"/>
  <c r="V44" i="4"/>
  <c r="S45" i="4"/>
  <c r="V45" i="4"/>
  <c r="S54" i="4"/>
  <c r="V54" i="4"/>
  <c r="U25" i="4" l="1"/>
  <c r="X25" i="4" s="1"/>
  <c r="U21" i="4"/>
  <c r="W21" i="4" s="1"/>
  <c r="U35" i="4"/>
  <c r="X35" i="4" s="1"/>
  <c r="X38" i="4"/>
  <c r="W38" i="4"/>
  <c r="U45" i="4"/>
  <c r="X45" i="4" s="1"/>
  <c r="U24" i="4"/>
  <c r="X24" i="4" s="1"/>
  <c r="U54" i="4"/>
  <c r="X54" i="4" s="1"/>
  <c r="U44" i="4"/>
  <c r="X44" i="4" s="1"/>
  <c r="U37" i="4"/>
  <c r="W37" i="4" s="1"/>
  <c r="U27" i="4"/>
  <c r="W27" i="4" s="1"/>
  <c r="U18" i="4"/>
  <c r="X18" i="4" s="1"/>
  <c r="U15" i="4"/>
  <c r="W15" i="4" s="1"/>
  <c r="U13" i="4"/>
  <c r="X13" i="4" s="1"/>
  <c r="U19" i="4"/>
  <c r="W19" i="4" s="1"/>
  <c r="U17" i="4"/>
  <c r="W17" i="4" s="1"/>
  <c r="U14" i="4"/>
  <c r="W14" i="4" s="1"/>
  <c r="V26" i="4"/>
  <c r="V28" i="4"/>
  <c r="V29" i="4"/>
  <c r="V30" i="4"/>
  <c r="V31" i="4"/>
  <c r="V32" i="4"/>
  <c r="V33" i="4"/>
  <c r="V34" i="4"/>
  <c r="V36" i="4"/>
  <c r="V39" i="4"/>
  <c r="V40" i="4"/>
  <c r="V41" i="4"/>
  <c r="V42" i="4"/>
  <c r="V43" i="4"/>
  <c r="V46" i="4"/>
  <c r="V47" i="4"/>
  <c r="V48" i="4"/>
  <c r="V49" i="4"/>
  <c r="V50" i="4"/>
  <c r="V51" i="4"/>
  <c r="V52" i="4"/>
  <c r="V55" i="4"/>
  <c r="V56" i="4"/>
  <c r="V57" i="4"/>
  <c r="V8" i="4"/>
  <c r="V9" i="4"/>
  <c r="V10" i="4"/>
  <c r="V11" i="4"/>
  <c r="V12" i="4"/>
  <c r="V20" i="4"/>
  <c r="V7" i="4"/>
  <c r="W35" i="4" l="1"/>
  <c r="W18" i="4"/>
  <c r="W25" i="4"/>
  <c r="X19" i="4"/>
  <c r="X21" i="4"/>
  <c r="X15" i="4"/>
  <c r="X27" i="4"/>
  <c r="X37" i="4"/>
  <c r="W44" i="4"/>
  <c r="X14" i="4"/>
  <c r="X17" i="4"/>
  <c r="W24" i="4"/>
  <c r="W13" i="4"/>
  <c r="W45" i="4"/>
  <c r="W54" i="4"/>
  <c r="P58" i="4"/>
  <c r="O58" i="4"/>
  <c r="N58" i="4"/>
  <c r="M58" i="4"/>
  <c r="L58" i="4"/>
  <c r="H58" i="4"/>
  <c r="S57" i="4"/>
  <c r="S56" i="4"/>
  <c r="S55" i="4"/>
  <c r="S52" i="4"/>
  <c r="S51" i="4"/>
  <c r="S50" i="4"/>
  <c r="S49" i="4"/>
  <c r="S48" i="4"/>
  <c r="S47" i="4"/>
  <c r="S46" i="4"/>
  <c r="S43" i="4"/>
  <c r="S42" i="4"/>
  <c r="S41" i="4"/>
  <c r="S40" i="4"/>
  <c r="S39" i="4"/>
  <c r="S36" i="4"/>
  <c r="S34" i="4"/>
  <c r="S33" i="4"/>
  <c r="S32" i="4"/>
  <c r="S31" i="4"/>
  <c r="S30" i="4"/>
  <c r="S29" i="4"/>
  <c r="S28" i="4"/>
  <c r="S26" i="4"/>
  <c r="S20" i="4"/>
  <c r="S12" i="4"/>
  <c r="S11" i="4"/>
  <c r="S10" i="4"/>
  <c r="S9" i="4"/>
  <c r="S8" i="4"/>
  <c r="J58" i="4"/>
  <c r="F58" i="4" l="1"/>
  <c r="U39" i="4"/>
  <c r="X39" i="4" s="1"/>
  <c r="U43" i="4"/>
  <c r="W43" i="4" s="1"/>
  <c r="U36" i="4"/>
  <c r="X36" i="4" s="1"/>
  <c r="U46" i="4"/>
  <c r="W46" i="4" s="1"/>
  <c r="U48" i="4"/>
  <c r="W48" i="4" s="1"/>
  <c r="U50" i="4"/>
  <c r="X50" i="4" s="1"/>
  <c r="U30" i="4"/>
  <c r="X30" i="4" s="1"/>
  <c r="U32" i="4"/>
  <c r="W32" i="4" s="1"/>
  <c r="U51" i="4"/>
  <c r="W51" i="4" s="1"/>
  <c r="Q58" i="4"/>
  <c r="U55" i="4"/>
  <c r="X55" i="4" s="1"/>
  <c r="U7" i="4"/>
  <c r="W7" i="4" s="1"/>
  <c r="U10" i="4"/>
  <c r="W10" i="4" s="1"/>
  <c r="U12" i="4"/>
  <c r="W12" i="4" s="1"/>
  <c r="U28" i="4"/>
  <c r="W28" i="4" s="1"/>
  <c r="U29" i="4"/>
  <c r="X29" i="4" s="1"/>
  <c r="T58" i="4"/>
  <c r="V58" i="4"/>
  <c r="G58" i="4"/>
  <c r="U8" i="4"/>
  <c r="U9" i="4"/>
  <c r="U11" i="4"/>
  <c r="U20" i="4"/>
  <c r="U26" i="4"/>
  <c r="U31" i="4"/>
  <c r="U33" i="4"/>
  <c r="U34" i="4"/>
  <c r="U40" i="4"/>
  <c r="U41" i="4"/>
  <c r="U42" i="4"/>
  <c r="U47" i="4"/>
  <c r="U49" i="4"/>
  <c r="U52" i="4"/>
  <c r="U56" i="4"/>
  <c r="U57" i="4"/>
  <c r="W55" i="4" l="1"/>
  <c r="X43" i="4"/>
  <c r="X48" i="4"/>
  <c r="W39" i="4"/>
  <c r="X7" i="4"/>
  <c r="W30" i="4"/>
  <c r="W50" i="4"/>
  <c r="X46" i="4"/>
  <c r="X32" i="4"/>
  <c r="W29" i="4"/>
  <c r="X51" i="4"/>
  <c r="W36" i="4"/>
  <c r="X10" i="4"/>
  <c r="X28" i="4"/>
  <c r="X12" i="4"/>
  <c r="W52" i="4"/>
  <c r="X52" i="4"/>
  <c r="W49" i="4"/>
  <c r="X49" i="4"/>
  <c r="X42" i="4"/>
  <c r="W42" i="4"/>
  <c r="W41" i="4"/>
  <c r="X41" i="4"/>
  <c r="X40" i="4"/>
  <c r="W40" i="4"/>
  <c r="W34" i="4"/>
  <c r="X34" i="4"/>
  <c r="W33" i="4"/>
  <c r="X33" i="4"/>
  <c r="X20" i="4"/>
  <c r="W20" i="4"/>
  <c r="X11" i="4"/>
  <c r="W11" i="4"/>
  <c r="X8" i="4"/>
  <c r="W8" i="4"/>
  <c r="U58" i="4"/>
  <c r="W58" i="4" s="1"/>
  <c r="X57" i="4"/>
  <c r="W57" i="4"/>
  <c r="X56" i="4"/>
  <c r="W56" i="4"/>
  <c r="W47" i="4"/>
  <c r="X47" i="4"/>
  <c r="W31" i="4"/>
  <c r="X31" i="4"/>
  <c r="X26" i="4"/>
  <c r="W26" i="4"/>
  <c r="W9" i="4"/>
  <c r="X9" i="4"/>
  <c r="S58" i="4"/>
</calcChain>
</file>

<file path=xl/sharedStrings.xml><?xml version="1.0" encoding="utf-8"?>
<sst xmlns="http://schemas.openxmlformats.org/spreadsheetml/2006/main" count="131" uniqueCount="93">
  <si>
    <t>№ п/п</t>
  </si>
  <si>
    <t>Адрес</t>
  </si>
  <si>
    <t>Год постройки</t>
  </si>
  <si>
    <t>Этажность ж/дома</t>
  </si>
  <si>
    <t>Материал стен</t>
  </si>
  <si>
    <t>Общая площадь всех квартир - газовое отопление</t>
  </si>
  <si>
    <t xml:space="preserve"> площадь  юр.лица (при наличии)</t>
  </si>
  <si>
    <t>МОП отапл.</t>
  </si>
  <si>
    <t>Гкал</t>
  </si>
  <si>
    <t>Всего за отопительный период</t>
  </si>
  <si>
    <t>Всего за год по нормативу</t>
  </si>
  <si>
    <t>Экономия</t>
  </si>
  <si>
    <t>Среднемесячная</t>
  </si>
  <si>
    <t>блочный</t>
  </si>
  <si>
    <t>кирпич.</t>
  </si>
  <si>
    <t>Буряка, 3Г</t>
  </si>
  <si>
    <t>Газовиков, 1</t>
  </si>
  <si>
    <t>Газовиков, 2</t>
  </si>
  <si>
    <t>Газовиков, 3</t>
  </si>
  <si>
    <t>Газовиков, 4</t>
  </si>
  <si>
    <t>Газовиков, 5</t>
  </si>
  <si>
    <t>к/панельный</t>
  </si>
  <si>
    <t>Ленина, 14</t>
  </si>
  <si>
    <t xml:space="preserve">Магистральная, 23 </t>
  </si>
  <si>
    <t>панельный</t>
  </si>
  <si>
    <t>Механизаторов, 14</t>
  </si>
  <si>
    <t>Механизаторов, 28 (кв.сч.)</t>
  </si>
  <si>
    <t>ж/б кирпич.</t>
  </si>
  <si>
    <t>Никольская, 1А</t>
  </si>
  <si>
    <t>Никольская, 3/2- №1412 (кв. 1-30), 3/1 -№04516 (кв.31-75)</t>
  </si>
  <si>
    <t>Никольская, 5</t>
  </si>
  <si>
    <t>Никольская, 5А</t>
  </si>
  <si>
    <t>ж/б панел.</t>
  </si>
  <si>
    <t>Никольская, 7</t>
  </si>
  <si>
    <t>Никольская, 9А</t>
  </si>
  <si>
    <t>ж/б панели, киртпич</t>
  </si>
  <si>
    <t>Никольская, 15 (кв.сч.)</t>
  </si>
  <si>
    <t>Попова, 6</t>
  </si>
  <si>
    <t>Попова, 8</t>
  </si>
  <si>
    <t>Садовая 23А</t>
  </si>
  <si>
    <t>Садовая,72/1</t>
  </si>
  <si>
    <t>Садовая, 74</t>
  </si>
  <si>
    <t>Свердлова, 1</t>
  </si>
  <si>
    <t>Свердлова, 2</t>
  </si>
  <si>
    <t>Свердлова, 3</t>
  </si>
  <si>
    <t>Свердлова, 4</t>
  </si>
  <si>
    <t>Свердлова, 6</t>
  </si>
  <si>
    <t>Свердлова, 10</t>
  </si>
  <si>
    <t>Советская, 5 (кв.сч.)</t>
  </si>
  <si>
    <t>Толстого, 2</t>
  </si>
  <si>
    <t>Толстого, 4</t>
  </si>
  <si>
    <t>Толстого, 16</t>
  </si>
  <si>
    <t xml:space="preserve">ИТОГО </t>
  </si>
  <si>
    <t>Железнодорожная,47А</t>
  </si>
  <si>
    <t>Менделеева, 30Б</t>
  </si>
  <si>
    <t>Механизаторов, 10</t>
  </si>
  <si>
    <t>Механизаторов, 16</t>
  </si>
  <si>
    <t>Никольская, 13</t>
  </si>
  <si>
    <t>ж/б панели, кирпич</t>
  </si>
  <si>
    <t>Попова,4</t>
  </si>
  <si>
    <t>Садовая, 76</t>
  </si>
  <si>
    <t xml:space="preserve">Декабристов, 6 </t>
  </si>
  <si>
    <t>Декабристов, 6 А</t>
  </si>
  <si>
    <t>Декабристов, 12</t>
  </si>
  <si>
    <t>Таежная, 18А</t>
  </si>
  <si>
    <t>Магистральная, 19А</t>
  </si>
  <si>
    <t>Попова,4А</t>
  </si>
  <si>
    <t>Садовая, 80А</t>
  </si>
  <si>
    <t>Менделеева, 53</t>
  </si>
  <si>
    <t>шлакобет блоки</t>
  </si>
  <si>
    <t>ж/б сборные</t>
  </si>
  <si>
    <t>панел</t>
  </si>
  <si>
    <t>блочн.</t>
  </si>
  <si>
    <t>Железнодорожная,47</t>
  </si>
  <si>
    <t>Менделеева,36</t>
  </si>
  <si>
    <t>3-4</t>
  </si>
  <si>
    <t>Менделеева,49</t>
  </si>
  <si>
    <t>5</t>
  </si>
  <si>
    <t>Студенческая,16/1</t>
  </si>
  <si>
    <t>ж/б пеноблоки</t>
  </si>
  <si>
    <t>СВОД Гкал по показаниям теплосчетчиков за 2021-2022гг.(полностью с дома) ООО "Комфорт"</t>
  </si>
  <si>
    <t xml:space="preserve"> 2021-2022гг.</t>
  </si>
  <si>
    <t>сентябрь с 08.09.21 по 22.09.21г.</t>
  </si>
  <si>
    <t>январь с 21.12.21 по 20.01.22</t>
  </si>
  <si>
    <t>2021г сентябрь-декабрь</t>
  </si>
  <si>
    <t>2022г январь-июнь</t>
  </si>
  <si>
    <t>октябрь с 23.09.21 по 21.10.21г.</t>
  </si>
  <si>
    <t>ноябрь с 22.10.21 по 21.11.21г.</t>
  </si>
  <si>
    <t>декабрь с 22.11.21 по 20.12.21г.</t>
  </si>
  <si>
    <t>февраль с 21.01.22 по 19.02.22</t>
  </si>
  <si>
    <t>март с 20.02.22 по 22.03.22</t>
  </si>
  <si>
    <t>апрель с 23.03.22 по 21.04.22</t>
  </si>
  <si>
    <t>май с 22.04.22 по 22.05.22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</si>
</sst>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 Cyr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3" fillId="0" borderId="0" applyFill="0" applyBorder="0" applyAlignment="0" applyProtection="0"/>
    <xf numFmtId="0" fontId="6" fillId="0" borderId="0"/>
    <xf numFmtId="0" fontId="1" fillId="0" borderId="0"/>
    <xf numFmtId="0" fontId="6" fillId="0" borderId="0"/>
  </cellStyleXfs>
  <cellXfs count="123">
    <xf numFmtId="0" fontId="0" fillId="0" borderId="0" xfId="0"/>
    <xf numFmtId="9" fontId="4" fillId="0" borderId="0" xfId="2" applyFont="1" applyFill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0" fontId="5" fillId="0" borderId="0" xfId="1" applyFont="1" applyFill="1"/>
    <xf numFmtId="0" fontId="1" fillId="0" borderId="0" xfId="1"/>
    <xf numFmtId="164" fontId="9" fillId="0" borderId="1" xfId="1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/>
    </xf>
    <xf numFmtId="1" fontId="4" fillId="0" borderId="19" xfId="1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/>
    </xf>
    <xf numFmtId="1" fontId="4" fillId="0" borderId="6" xfId="1" applyNumberFormat="1" applyFont="1" applyFill="1" applyBorder="1" applyAlignment="1">
      <alignment horizontal="center" vertical="center"/>
    </xf>
    <xf numFmtId="3" fontId="4" fillId="0" borderId="19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4" fontId="9" fillId="0" borderId="7" xfId="1" applyNumberFormat="1" applyFont="1" applyFill="1" applyBorder="1" applyAlignment="1">
      <alignment horizontal="center" vertical="center"/>
    </xf>
    <xf numFmtId="4" fontId="4" fillId="0" borderId="18" xfId="1" applyNumberFormat="1" applyFont="1" applyFill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2" fontId="8" fillId="2" borderId="1" xfId="1" applyNumberFormat="1" applyFont="1" applyFill="1" applyBorder="1" applyAlignment="1">
      <alignment horizontal="center" vertical="center"/>
    </xf>
    <xf numFmtId="9" fontId="4" fillId="0" borderId="1" xfId="2" applyFont="1" applyFill="1" applyBorder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4" fontId="11" fillId="0" borderId="7" xfId="1" applyNumberFormat="1" applyFont="1" applyFill="1" applyBorder="1" applyAlignment="1">
      <alignment horizontal="center" vertical="center"/>
    </xf>
    <xf numFmtId="4" fontId="9" fillId="0" borderId="6" xfId="1" applyNumberFormat="1" applyFont="1" applyFill="1" applyBorder="1" applyAlignment="1">
      <alignment horizontal="center" vertical="center"/>
    </xf>
    <xf numFmtId="4" fontId="4" fillId="0" borderId="5" xfId="1" applyNumberFormat="1" applyFont="1" applyBorder="1" applyAlignment="1">
      <alignment horizontal="center" vertical="center"/>
    </xf>
    <xf numFmtId="4" fontId="4" fillId="0" borderId="20" xfId="1" applyNumberFormat="1" applyFont="1" applyFill="1" applyBorder="1" applyAlignment="1">
      <alignment horizontal="center" vertical="center"/>
    </xf>
    <xf numFmtId="4" fontId="4" fillId="0" borderId="10" xfId="1" applyNumberFormat="1" applyFont="1" applyBorder="1" applyAlignment="1">
      <alignment horizontal="center" vertical="center"/>
    </xf>
    <xf numFmtId="4" fontId="4" fillId="0" borderId="16" xfId="1" applyNumberFormat="1" applyFont="1" applyBorder="1" applyAlignment="1">
      <alignment horizontal="center" vertical="center"/>
    </xf>
    <xf numFmtId="4" fontId="4" fillId="0" borderId="21" xfId="1" applyNumberFormat="1" applyFont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/>
    </xf>
    <xf numFmtId="4" fontId="4" fillId="0" borderId="18" xfId="1" applyNumberFormat="1" applyFont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4" fontId="7" fillId="0" borderId="7" xfId="1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4" fontId="7" fillId="0" borderId="6" xfId="1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4" fontId="4" fillId="3" borderId="5" xfId="1" applyNumberFormat="1" applyFont="1" applyFill="1" applyBorder="1" applyAlignment="1">
      <alignment horizontal="center" vertical="center"/>
    </xf>
    <xf numFmtId="4" fontId="7" fillId="3" borderId="7" xfId="1" applyNumberFormat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2" fontId="8" fillId="0" borderId="0" xfId="1" applyNumberFormat="1" applyFont="1" applyFill="1" applyAlignment="1">
      <alignment horizontal="center" vertical="center"/>
    </xf>
    <xf numFmtId="0" fontId="14" fillId="0" borderId="0" xfId="1" applyFont="1" applyFill="1"/>
    <xf numFmtId="165" fontId="1" fillId="0" borderId="0" xfId="1" applyNumberFormat="1"/>
    <xf numFmtId="0" fontId="16" fillId="0" borderId="0" xfId="1" applyFont="1"/>
    <xf numFmtId="0" fontId="1" fillId="0" borderId="0" xfId="1" applyFill="1"/>
    <xf numFmtId="0" fontId="10" fillId="0" borderId="1" xfId="1" applyFont="1" applyFill="1" applyBorder="1" applyAlignment="1">
      <alignment horizontal="center" vertical="center" wrapText="1"/>
    </xf>
    <xf numFmtId="2" fontId="8" fillId="0" borderId="19" xfId="1" applyNumberFormat="1" applyFont="1" applyFill="1" applyBorder="1" applyAlignment="1">
      <alignment horizontal="center" vertical="center"/>
    </xf>
    <xf numFmtId="165" fontId="8" fillId="0" borderId="19" xfId="1" applyNumberFormat="1" applyFont="1" applyFill="1" applyBorder="1" applyAlignment="1">
      <alignment horizontal="center" vertical="center"/>
    </xf>
    <xf numFmtId="9" fontId="4" fillId="0" borderId="19" xfId="2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1" fontId="4" fillId="0" borderId="18" xfId="1" applyNumberFormat="1" applyFont="1" applyFill="1" applyBorder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/>
    </xf>
    <xf numFmtId="1" fontId="4" fillId="4" borderId="0" xfId="1" applyNumberFormat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1" fillId="4" borderId="0" xfId="1" applyFill="1"/>
    <xf numFmtId="164" fontId="7" fillId="0" borderId="17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" fontId="4" fillId="0" borderId="20" xfId="1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4" fontId="9" fillId="0" borderId="7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 wrapText="1"/>
    </xf>
    <xf numFmtId="4" fontId="4" fillId="0" borderId="7" xfId="1" applyNumberFormat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4" fontId="17" fillId="0" borderId="20" xfId="1" applyNumberFormat="1" applyFont="1" applyFill="1" applyBorder="1" applyAlignment="1">
      <alignment horizontal="center" vertical="center"/>
    </xf>
    <xf numFmtId="164" fontId="18" fillId="0" borderId="7" xfId="1" applyNumberFormat="1" applyFont="1" applyFill="1" applyBorder="1" applyAlignment="1">
      <alignment horizontal="center" vertical="center"/>
    </xf>
    <xf numFmtId="164" fontId="17" fillId="0" borderId="1" xfId="1" applyNumberFormat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/>
    </xf>
    <xf numFmtId="164" fontId="18" fillId="0" borderId="18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4" fontId="10" fillId="0" borderId="20" xfId="1" applyNumberFormat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65" fontId="10" fillId="0" borderId="1" xfId="1" applyNumberFormat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4" fontId="15" fillId="0" borderId="1" xfId="1" applyNumberFormat="1" applyFont="1" applyBorder="1"/>
    <xf numFmtId="0" fontId="13" fillId="0" borderId="1" xfId="3" applyFont="1" applyFill="1" applyBorder="1" applyAlignment="1">
      <alignment horizontal="left" vertical="center"/>
    </xf>
    <xf numFmtId="164" fontId="15" fillId="0" borderId="1" xfId="1" applyNumberFormat="1" applyFont="1" applyBorder="1" applyAlignment="1">
      <alignment horizontal="center"/>
    </xf>
    <xf numFmtId="164" fontId="12" fillId="0" borderId="1" xfId="1" applyNumberFormat="1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horizontal="center" vertical="center"/>
    </xf>
    <xf numFmtId="4" fontId="15" fillId="0" borderId="1" xfId="1" applyNumberFormat="1" applyFont="1" applyBorder="1" applyAlignment="1">
      <alignment horizontal="center"/>
    </xf>
    <xf numFmtId="2" fontId="4" fillId="0" borderId="9" xfId="1" applyNumberFormat="1" applyFont="1" applyFill="1" applyBorder="1" applyAlignment="1">
      <alignment horizontal="center" vertical="center" wrapText="1"/>
    </xf>
    <xf numFmtId="2" fontId="4" fillId="0" borderId="14" xfId="1" applyNumberFormat="1" applyFont="1" applyFill="1" applyBorder="1" applyAlignment="1">
      <alignment horizontal="center" vertical="center" wrapText="1"/>
    </xf>
    <xf numFmtId="4" fontId="15" fillId="0" borderId="0" xfId="1" applyNumberFormat="1" applyFont="1" applyBorder="1" applyAlignment="1">
      <alignment horizontal="center"/>
    </xf>
    <xf numFmtId="4" fontId="9" fillId="0" borderId="17" xfId="1" applyNumberFormat="1" applyFont="1" applyFill="1" applyBorder="1" applyAlignment="1">
      <alignment horizontal="center" vertical="center"/>
    </xf>
    <xf numFmtId="4" fontId="4" fillId="0" borderId="21" xfId="1" applyNumberFormat="1" applyFont="1" applyFill="1" applyBorder="1" applyAlignment="1">
      <alignment horizontal="center" vertical="center"/>
    </xf>
    <xf numFmtId="164" fontId="15" fillId="0" borderId="1" xfId="1" applyNumberFormat="1" applyFont="1" applyFill="1" applyBorder="1" applyAlignment="1">
      <alignment horizontal="center"/>
    </xf>
    <xf numFmtId="164" fontId="15" fillId="0" borderId="0" xfId="1" applyNumberFormat="1" applyFont="1" applyFill="1" applyBorder="1" applyAlignment="1">
      <alignment horizontal="center"/>
    </xf>
    <xf numFmtId="165" fontId="10" fillId="0" borderId="22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>
      <alignment horizontal="left" vertical="center" wrapText="1"/>
    </xf>
    <xf numFmtId="165" fontId="15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/>
    </xf>
    <xf numFmtId="2" fontId="4" fillId="4" borderId="1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center" vertical="center" wrapText="1"/>
    </xf>
    <xf numFmtId="2" fontId="7" fillId="0" borderId="3" xfId="3" applyNumberFormat="1" applyFont="1" applyFill="1" applyBorder="1" applyAlignment="1">
      <alignment horizontal="center" vertical="center" wrapText="1"/>
    </xf>
    <xf numFmtId="2" fontId="7" fillId="0" borderId="11" xfId="3" applyNumberFormat="1" applyFont="1" applyFill="1" applyBorder="1" applyAlignment="1">
      <alignment horizontal="center" vertical="center" wrapText="1"/>
    </xf>
    <xf numFmtId="2" fontId="7" fillId="0" borderId="15" xfId="3" applyNumberFormat="1" applyFont="1" applyFill="1" applyBorder="1" applyAlignment="1">
      <alignment horizontal="center" vertical="center" wrapText="1"/>
    </xf>
    <xf numFmtId="2" fontId="4" fillId="0" borderId="4" xfId="1" applyNumberFormat="1" applyFont="1" applyFill="1" applyBorder="1" applyAlignment="1">
      <alignment horizontal="center" vertical="center" wrapText="1"/>
    </xf>
    <xf numFmtId="2" fontId="4" fillId="0" borderId="6" xfId="1" applyNumberFormat="1" applyFont="1" applyFill="1" applyBorder="1" applyAlignment="1">
      <alignment horizontal="center" vertical="center" wrapText="1"/>
    </xf>
    <xf numFmtId="2" fontId="4" fillId="0" borderId="12" xfId="1" applyNumberFormat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2" fontId="4" fillId="0" borderId="7" xfId="1" applyNumberFormat="1" applyFont="1" applyFill="1" applyBorder="1" applyAlignment="1">
      <alignment horizontal="center" vertical="center" wrapText="1"/>
    </xf>
    <xf numFmtId="2" fontId="4" fillId="0" borderId="18" xfId="1" applyNumberFormat="1" applyFont="1" applyFill="1" applyBorder="1" applyAlignment="1">
      <alignment horizontal="center" vertical="center" wrapText="1"/>
    </xf>
    <xf numFmtId="2" fontId="4" fillId="0" borderId="8" xfId="1" applyNumberFormat="1" applyFont="1" applyFill="1" applyBorder="1" applyAlignment="1">
      <alignment horizontal="center" vertical="center" wrapText="1"/>
    </xf>
    <xf numFmtId="2" fontId="4" fillId="0" borderId="9" xfId="1" applyNumberFormat="1" applyFont="1" applyFill="1" applyBorder="1" applyAlignment="1">
      <alignment horizontal="center" vertical="center" wrapText="1"/>
    </xf>
    <xf numFmtId="2" fontId="4" fillId="0" borderId="13" xfId="1" applyNumberFormat="1" applyFont="1" applyFill="1" applyBorder="1" applyAlignment="1">
      <alignment horizontal="center" vertical="center" wrapText="1"/>
    </xf>
    <xf numFmtId="2" fontId="4" fillId="0" borderId="14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4"/>
    <cellStyle name="Обычный 2 3" xfId="3"/>
    <cellStyle name="Обычный 3" xfId="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O62"/>
  <sheetViews>
    <sheetView tabSelected="1" zoomScale="90" zoomScaleNormal="90" workbookViewId="0">
      <pane xSplit="21975" ySplit="1800" topLeftCell="A31" activePane="bottomLeft"/>
      <selection activeCell="Q4" sqref="Q4"/>
      <selection pane="topRight" activeCell="W17" sqref="W17"/>
      <selection pane="bottomLeft" activeCell="L7" sqref="L7:L57"/>
      <selection pane="bottomRight" activeCell="U73" sqref="U73"/>
    </sheetView>
  </sheetViews>
  <sheetFormatPr defaultRowHeight="12.75" x14ac:dyDescent="0.2"/>
  <cols>
    <col min="1" max="1" width="6.85546875" style="61" customWidth="1"/>
    <col min="2" max="2" width="21.140625" style="4" customWidth="1"/>
    <col min="3" max="3" width="7.5703125" style="4" customWidth="1"/>
    <col min="4" max="4" width="6.28515625" style="4" customWidth="1"/>
    <col min="5" max="5" width="10.42578125" style="4" customWidth="1"/>
    <col min="6" max="6" width="10.85546875" style="4" customWidth="1"/>
    <col min="7" max="7" width="6.85546875" style="4" customWidth="1"/>
    <col min="8" max="8" width="9.42578125" style="4" customWidth="1"/>
    <col min="9" max="9" width="8.42578125" style="51" customWidth="1"/>
    <col min="10" max="11" width="10" style="4" customWidth="1"/>
    <col min="12" max="12" width="9.7109375" style="4" customWidth="1"/>
    <col min="13" max="13" width="9.5703125" style="4" customWidth="1"/>
    <col min="14" max="14" width="9.85546875" style="4" customWidth="1"/>
    <col min="15" max="15" width="9.42578125" style="4" customWidth="1"/>
    <col min="16" max="16" width="10.28515625" style="4" customWidth="1"/>
    <col min="17" max="17" width="8.42578125" style="4" customWidth="1"/>
    <col min="18" max="18" width="8.140625" style="4" customWidth="1"/>
    <col min="19" max="19" width="11" style="4" customWidth="1"/>
    <col min="20" max="20" width="11.42578125" style="4" customWidth="1"/>
    <col min="21" max="21" width="11" style="4" customWidth="1"/>
    <col min="22" max="22" width="11.42578125" style="4" hidden="1" customWidth="1"/>
    <col min="23" max="23" width="9.140625" style="4" hidden="1" customWidth="1"/>
    <col min="24" max="24" width="9.42578125" style="4" hidden="1" customWidth="1"/>
    <col min="25" max="251" width="9.140625" style="4"/>
    <col min="252" max="252" width="21.140625" style="4" customWidth="1"/>
    <col min="253" max="253" width="7.5703125" style="4" customWidth="1"/>
    <col min="254" max="254" width="6.28515625" style="4" customWidth="1"/>
    <col min="255" max="255" width="10.42578125" style="4" customWidth="1"/>
    <col min="256" max="257" width="10.5703125" style="4" customWidth="1"/>
    <col min="258" max="258" width="7" style="4" customWidth="1"/>
    <col min="259" max="259" width="9.42578125" style="4" customWidth="1"/>
    <col min="260" max="261" width="8.42578125" style="4" customWidth="1"/>
    <col min="262" max="262" width="10" style="4" customWidth="1"/>
    <col min="263" max="263" width="9.7109375" style="4" customWidth="1"/>
    <col min="264" max="264" width="9.5703125" style="4" customWidth="1"/>
    <col min="265" max="265" width="9.85546875" style="4" customWidth="1"/>
    <col min="266" max="266" width="8.85546875" style="4" customWidth="1"/>
    <col min="267" max="268" width="8.7109375" style="4" customWidth="1"/>
    <col min="269" max="269" width="8.28515625" style="4" customWidth="1"/>
    <col min="270" max="270" width="11" style="4" customWidth="1"/>
    <col min="271" max="271" width="11.42578125" style="4" customWidth="1"/>
    <col min="272" max="272" width="11" style="4" customWidth="1"/>
    <col min="273" max="275" width="0" style="4" hidden="1" customWidth="1"/>
    <col min="276" max="276" width="9.140625" style="4"/>
    <col min="277" max="277" width="22.28515625" style="4" customWidth="1"/>
    <col min="278" max="507" width="9.140625" style="4"/>
    <col min="508" max="508" width="21.140625" style="4" customWidth="1"/>
    <col min="509" max="509" width="7.5703125" style="4" customWidth="1"/>
    <col min="510" max="510" width="6.28515625" style="4" customWidth="1"/>
    <col min="511" max="511" width="10.42578125" style="4" customWidth="1"/>
    <col min="512" max="513" width="10.5703125" style="4" customWidth="1"/>
    <col min="514" max="514" width="7" style="4" customWidth="1"/>
    <col min="515" max="515" width="9.42578125" style="4" customWidth="1"/>
    <col min="516" max="517" width="8.42578125" style="4" customWidth="1"/>
    <col min="518" max="518" width="10" style="4" customWidth="1"/>
    <col min="519" max="519" width="9.7109375" style="4" customWidth="1"/>
    <col min="520" max="520" width="9.5703125" style="4" customWidth="1"/>
    <col min="521" max="521" width="9.85546875" style="4" customWidth="1"/>
    <col min="522" max="522" width="8.85546875" style="4" customWidth="1"/>
    <col min="523" max="524" width="8.7109375" style="4" customWidth="1"/>
    <col min="525" max="525" width="8.28515625" style="4" customWidth="1"/>
    <col min="526" max="526" width="11" style="4" customWidth="1"/>
    <col min="527" max="527" width="11.42578125" style="4" customWidth="1"/>
    <col min="528" max="528" width="11" style="4" customWidth="1"/>
    <col min="529" max="531" width="0" style="4" hidden="1" customWidth="1"/>
    <col min="532" max="532" width="9.140625" style="4"/>
    <col min="533" max="533" width="22.28515625" style="4" customWidth="1"/>
    <col min="534" max="763" width="9.140625" style="4"/>
    <col min="764" max="764" width="21.140625" style="4" customWidth="1"/>
    <col min="765" max="765" width="7.5703125" style="4" customWidth="1"/>
    <col min="766" max="766" width="6.28515625" style="4" customWidth="1"/>
    <col min="767" max="767" width="10.42578125" style="4" customWidth="1"/>
    <col min="768" max="769" width="10.5703125" style="4" customWidth="1"/>
    <col min="770" max="770" width="7" style="4" customWidth="1"/>
    <col min="771" max="771" width="9.42578125" style="4" customWidth="1"/>
    <col min="772" max="773" width="8.42578125" style="4" customWidth="1"/>
    <col min="774" max="774" width="10" style="4" customWidth="1"/>
    <col min="775" max="775" width="9.7109375" style="4" customWidth="1"/>
    <col min="776" max="776" width="9.5703125" style="4" customWidth="1"/>
    <col min="777" max="777" width="9.85546875" style="4" customWidth="1"/>
    <col min="778" max="778" width="8.85546875" style="4" customWidth="1"/>
    <col min="779" max="780" width="8.7109375" style="4" customWidth="1"/>
    <col min="781" max="781" width="8.28515625" style="4" customWidth="1"/>
    <col min="782" max="782" width="11" style="4" customWidth="1"/>
    <col min="783" max="783" width="11.42578125" style="4" customWidth="1"/>
    <col min="784" max="784" width="11" style="4" customWidth="1"/>
    <col min="785" max="787" width="0" style="4" hidden="1" customWidth="1"/>
    <col min="788" max="788" width="9.140625" style="4"/>
    <col min="789" max="789" width="22.28515625" style="4" customWidth="1"/>
    <col min="790" max="1019" width="9.140625" style="4"/>
    <col min="1020" max="1020" width="21.140625" style="4" customWidth="1"/>
    <col min="1021" max="1021" width="7.5703125" style="4" customWidth="1"/>
    <col min="1022" max="1022" width="6.28515625" style="4" customWidth="1"/>
    <col min="1023" max="1023" width="10.42578125" style="4" customWidth="1"/>
    <col min="1024" max="1025" width="10.5703125" style="4" customWidth="1"/>
    <col min="1026" max="1026" width="7" style="4" customWidth="1"/>
    <col min="1027" max="1027" width="9.42578125" style="4" customWidth="1"/>
    <col min="1028" max="1029" width="8.42578125" style="4" customWidth="1"/>
    <col min="1030" max="1030" width="10" style="4" customWidth="1"/>
    <col min="1031" max="1031" width="9.7109375" style="4" customWidth="1"/>
    <col min="1032" max="1032" width="9.5703125" style="4" customWidth="1"/>
    <col min="1033" max="1033" width="9.85546875" style="4" customWidth="1"/>
    <col min="1034" max="1034" width="8.85546875" style="4" customWidth="1"/>
    <col min="1035" max="1036" width="8.7109375" style="4" customWidth="1"/>
    <col min="1037" max="1037" width="8.28515625" style="4" customWidth="1"/>
    <col min="1038" max="1038" width="11" style="4" customWidth="1"/>
    <col min="1039" max="1039" width="11.42578125" style="4" customWidth="1"/>
    <col min="1040" max="1040" width="11" style="4" customWidth="1"/>
    <col min="1041" max="1043" width="0" style="4" hidden="1" customWidth="1"/>
    <col min="1044" max="1044" width="9.140625" style="4"/>
    <col min="1045" max="1045" width="22.28515625" style="4" customWidth="1"/>
    <col min="1046" max="1275" width="9.140625" style="4"/>
    <col min="1276" max="1276" width="21.140625" style="4" customWidth="1"/>
    <col min="1277" max="1277" width="7.5703125" style="4" customWidth="1"/>
    <col min="1278" max="1278" width="6.28515625" style="4" customWidth="1"/>
    <col min="1279" max="1279" width="10.42578125" style="4" customWidth="1"/>
    <col min="1280" max="1281" width="10.5703125" style="4" customWidth="1"/>
    <col min="1282" max="1282" width="7" style="4" customWidth="1"/>
    <col min="1283" max="1283" width="9.42578125" style="4" customWidth="1"/>
    <col min="1284" max="1285" width="8.42578125" style="4" customWidth="1"/>
    <col min="1286" max="1286" width="10" style="4" customWidth="1"/>
    <col min="1287" max="1287" width="9.7109375" style="4" customWidth="1"/>
    <col min="1288" max="1288" width="9.5703125" style="4" customWidth="1"/>
    <col min="1289" max="1289" width="9.85546875" style="4" customWidth="1"/>
    <col min="1290" max="1290" width="8.85546875" style="4" customWidth="1"/>
    <col min="1291" max="1292" width="8.7109375" style="4" customWidth="1"/>
    <col min="1293" max="1293" width="8.28515625" style="4" customWidth="1"/>
    <col min="1294" max="1294" width="11" style="4" customWidth="1"/>
    <col min="1295" max="1295" width="11.42578125" style="4" customWidth="1"/>
    <col min="1296" max="1296" width="11" style="4" customWidth="1"/>
    <col min="1297" max="1299" width="0" style="4" hidden="1" customWidth="1"/>
    <col min="1300" max="1300" width="9.140625" style="4"/>
    <col min="1301" max="1301" width="22.28515625" style="4" customWidth="1"/>
    <col min="1302" max="1531" width="9.140625" style="4"/>
    <col min="1532" max="1532" width="21.140625" style="4" customWidth="1"/>
    <col min="1533" max="1533" width="7.5703125" style="4" customWidth="1"/>
    <col min="1534" max="1534" width="6.28515625" style="4" customWidth="1"/>
    <col min="1535" max="1535" width="10.42578125" style="4" customWidth="1"/>
    <col min="1536" max="1537" width="10.5703125" style="4" customWidth="1"/>
    <col min="1538" max="1538" width="7" style="4" customWidth="1"/>
    <col min="1539" max="1539" width="9.42578125" style="4" customWidth="1"/>
    <col min="1540" max="1541" width="8.42578125" style="4" customWidth="1"/>
    <col min="1542" max="1542" width="10" style="4" customWidth="1"/>
    <col min="1543" max="1543" width="9.7109375" style="4" customWidth="1"/>
    <col min="1544" max="1544" width="9.5703125" style="4" customWidth="1"/>
    <col min="1545" max="1545" width="9.85546875" style="4" customWidth="1"/>
    <col min="1546" max="1546" width="8.85546875" style="4" customWidth="1"/>
    <col min="1547" max="1548" width="8.7109375" style="4" customWidth="1"/>
    <col min="1549" max="1549" width="8.28515625" style="4" customWidth="1"/>
    <col min="1550" max="1550" width="11" style="4" customWidth="1"/>
    <col min="1551" max="1551" width="11.42578125" style="4" customWidth="1"/>
    <col min="1552" max="1552" width="11" style="4" customWidth="1"/>
    <col min="1553" max="1555" width="0" style="4" hidden="1" customWidth="1"/>
    <col min="1556" max="1556" width="9.140625" style="4"/>
    <col min="1557" max="1557" width="22.28515625" style="4" customWidth="1"/>
    <col min="1558" max="1787" width="9.140625" style="4"/>
    <col min="1788" max="1788" width="21.140625" style="4" customWidth="1"/>
    <col min="1789" max="1789" width="7.5703125" style="4" customWidth="1"/>
    <col min="1790" max="1790" width="6.28515625" style="4" customWidth="1"/>
    <col min="1791" max="1791" width="10.42578125" style="4" customWidth="1"/>
    <col min="1792" max="1793" width="10.5703125" style="4" customWidth="1"/>
    <col min="1794" max="1794" width="7" style="4" customWidth="1"/>
    <col min="1795" max="1795" width="9.42578125" style="4" customWidth="1"/>
    <col min="1796" max="1797" width="8.42578125" style="4" customWidth="1"/>
    <col min="1798" max="1798" width="10" style="4" customWidth="1"/>
    <col min="1799" max="1799" width="9.7109375" style="4" customWidth="1"/>
    <col min="1800" max="1800" width="9.5703125" style="4" customWidth="1"/>
    <col min="1801" max="1801" width="9.85546875" style="4" customWidth="1"/>
    <col min="1802" max="1802" width="8.85546875" style="4" customWidth="1"/>
    <col min="1803" max="1804" width="8.7109375" style="4" customWidth="1"/>
    <col min="1805" max="1805" width="8.28515625" style="4" customWidth="1"/>
    <col min="1806" max="1806" width="11" style="4" customWidth="1"/>
    <col min="1807" max="1807" width="11.42578125" style="4" customWidth="1"/>
    <col min="1808" max="1808" width="11" style="4" customWidth="1"/>
    <col min="1809" max="1811" width="0" style="4" hidden="1" customWidth="1"/>
    <col min="1812" max="1812" width="9.140625" style="4"/>
    <col min="1813" max="1813" width="22.28515625" style="4" customWidth="1"/>
    <col min="1814" max="2043" width="9.140625" style="4"/>
    <col min="2044" max="2044" width="21.140625" style="4" customWidth="1"/>
    <col min="2045" max="2045" width="7.5703125" style="4" customWidth="1"/>
    <col min="2046" max="2046" width="6.28515625" style="4" customWidth="1"/>
    <col min="2047" max="2047" width="10.42578125" style="4" customWidth="1"/>
    <col min="2048" max="2049" width="10.5703125" style="4" customWidth="1"/>
    <col min="2050" max="2050" width="7" style="4" customWidth="1"/>
    <col min="2051" max="2051" width="9.42578125" style="4" customWidth="1"/>
    <col min="2052" max="2053" width="8.42578125" style="4" customWidth="1"/>
    <col min="2054" max="2054" width="10" style="4" customWidth="1"/>
    <col min="2055" max="2055" width="9.7109375" style="4" customWidth="1"/>
    <col min="2056" max="2056" width="9.5703125" style="4" customWidth="1"/>
    <col min="2057" max="2057" width="9.85546875" style="4" customWidth="1"/>
    <col min="2058" max="2058" width="8.85546875" style="4" customWidth="1"/>
    <col min="2059" max="2060" width="8.7109375" style="4" customWidth="1"/>
    <col min="2061" max="2061" width="8.28515625" style="4" customWidth="1"/>
    <col min="2062" max="2062" width="11" style="4" customWidth="1"/>
    <col min="2063" max="2063" width="11.42578125" style="4" customWidth="1"/>
    <col min="2064" max="2064" width="11" style="4" customWidth="1"/>
    <col min="2065" max="2067" width="0" style="4" hidden="1" customWidth="1"/>
    <col min="2068" max="2068" width="9.140625" style="4"/>
    <col min="2069" max="2069" width="22.28515625" style="4" customWidth="1"/>
    <col min="2070" max="2299" width="9.140625" style="4"/>
    <col min="2300" max="2300" width="21.140625" style="4" customWidth="1"/>
    <col min="2301" max="2301" width="7.5703125" style="4" customWidth="1"/>
    <col min="2302" max="2302" width="6.28515625" style="4" customWidth="1"/>
    <col min="2303" max="2303" width="10.42578125" style="4" customWidth="1"/>
    <col min="2304" max="2305" width="10.5703125" style="4" customWidth="1"/>
    <col min="2306" max="2306" width="7" style="4" customWidth="1"/>
    <col min="2307" max="2307" width="9.42578125" style="4" customWidth="1"/>
    <col min="2308" max="2309" width="8.42578125" style="4" customWidth="1"/>
    <col min="2310" max="2310" width="10" style="4" customWidth="1"/>
    <col min="2311" max="2311" width="9.7109375" style="4" customWidth="1"/>
    <col min="2312" max="2312" width="9.5703125" style="4" customWidth="1"/>
    <col min="2313" max="2313" width="9.85546875" style="4" customWidth="1"/>
    <col min="2314" max="2314" width="8.85546875" style="4" customWidth="1"/>
    <col min="2315" max="2316" width="8.7109375" style="4" customWidth="1"/>
    <col min="2317" max="2317" width="8.28515625" style="4" customWidth="1"/>
    <col min="2318" max="2318" width="11" style="4" customWidth="1"/>
    <col min="2319" max="2319" width="11.42578125" style="4" customWidth="1"/>
    <col min="2320" max="2320" width="11" style="4" customWidth="1"/>
    <col min="2321" max="2323" width="0" style="4" hidden="1" customWidth="1"/>
    <col min="2324" max="2324" width="9.140625" style="4"/>
    <col min="2325" max="2325" width="22.28515625" style="4" customWidth="1"/>
    <col min="2326" max="2555" width="9.140625" style="4"/>
    <col min="2556" max="2556" width="21.140625" style="4" customWidth="1"/>
    <col min="2557" max="2557" width="7.5703125" style="4" customWidth="1"/>
    <col min="2558" max="2558" width="6.28515625" style="4" customWidth="1"/>
    <col min="2559" max="2559" width="10.42578125" style="4" customWidth="1"/>
    <col min="2560" max="2561" width="10.5703125" style="4" customWidth="1"/>
    <col min="2562" max="2562" width="7" style="4" customWidth="1"/>
    <col min="2563" max="2563" width="9.42578125" style="4" customWidth="1"/>
    <col min="2564" max="2565" width="8.42578125" style="4" customWidth="1"/>
    <col min="2566" max="2566" width="10" style="4" customWidth="1"/>
    <col min="2567" max="2567" width="9.7109375" style="4" customWidth="1"/>
    <col min="2568" max="2568" width="9.5703125" style="4" customWidth="1"/>
    <col min="2569" max="2569" width="9.85546875" style="4" customWidth="1"/>
    <col min="2570" max="2570" width="8.85546875" style="4" customWidth="1"/>
    <col min="2571" max="2572" width="8.7109375" style="4" customWidth="1"/>
    <col min="2573" max="2573" width="8.28515625" style="4" customWidth="1"/>
    <col min="2574" max="2574" width="11" style="4" customWidth="1"/>
    <col min="2575" max="2575" width="11.42578125" style="4" customWidth="1"/>
    <col min="2576" max="2576" width="11" style="4" customWidth="1"/>
    <col min="2577" max="2579" width="0" style="4" hidden="1" customWidth="1"/>
    <col min="2580" max="2580" width="9.140625" style="4"/>
    <col min="2581" max="2581" width="22.28515625" style="4" customWidth="1"/>
    <col min="2582" max="2811" width="9.140625" style="4"/>
    <col min="2812" max="2812" width="21.140625" style="4" customWidth="1"/>
    <col min="2813" max="2813" width="7.5703125" style="4" customWidth="1"/>
    <col min="2814" max="2814" width="6.28515625" style="4" customWidth="1"/>
    <col min="2815" max="2815" width="10.42578125" style="4" customWidth="1"/>
    <col min="2816" max="2817" width="10.5703125" style="4" customWidth="1"/>
    <col min="2818" max="2818" width="7" style="4" customWidth="1"/>
    <col min="2819" max="2819" width="9.42578125" style="4" customWidth="1"/>
    <col min="2820" max="2821" width="8.42578125" style="4" customWidth="1"/>
    <col min="2822" max="2822" width="10" style="4" customWidth="1"/>
    <col min="2823" max="2823" width="9.7109375" style="4" customWidth="1"/>
    <col min="2824" max="2824" width="9.5703125" style="4" customWidth="1"/>
    <col min="2825" max="2825" width="9.85546875" style="4" customWidth="1"/>
    <col min="2826" max="2826" width="8.85546875" style="4" customWidth="1"/>
    <col min="2827" max="2828" width="8.7109375" style="4" customWidth="1"/>
    <col min="2829" max="2829" width="8.28515625" style="4" customWidth="1"/>
    <col min="2830" max="2830" width="11" style="4" customWidth="1"/>
    <col min="2831" max="2831" width="11.42578125" style="4" customWidth="1"/>
    <col min="2832" max="2832" width="11" style="4" customWidth="1"/>
    <col min="2833" max="2835" width="0" style="4" hidden="1" customWidth="1"/>
    <col min="2836" max="2836" width="9.140625" style="4"/>
    <col min="2837" max="2837" width="22.28515625" style="4" customWidth="1"/>
    <col min="2838" max="3067" width="9.140625" style="4"/>
    <col min="3068" max="3068" width="21.140625" style="4" customWidth="1"/>
    <col min="3069" max="3069" width="7.5703125" style="4" customWidth="1"/>
    <col min="3070" max="3070" width="6.28515625" style="4" customWidth="1"/>
    <col min="3071" max="3071" width="10.42578125" style="4" customWidth="1"/>
    <col min="3072" max="3073" width="10.5703125" style="4" customWidth="1"/>
    <col min="3074" max="3074" width="7" style="4" customWidth="1"/>
    <col min="3075" max="3075" width="9.42578125" style="4" customWidth="1"/>
    <col min="3076" max="3077" width="8.42578125" style="4" customWidth="1"/>
    <col min="3078" max="3078" width="10" style="4" customWidth="1"/>
    <col min="3079" max="3079" width="9.7109375" style="4" customWidth="1"/>
    <col min="3080" max="3080" width="9.5703125" style="4" customWidth="1"/>
    <col min="3081" max="3081" width="9.85546875" style="4" customWidth="1"/>
    <col min="3082" max="3082" width="8.85546875" style="4" customWidth="1"/>
    <col min="3083" max="3084" width="8.7109375" style="4" customWidth="1"/>
    <col min="3085" max="3085" width="8.28515625" style="4" customWidth="1"/>
    <col min="3086" max="3086" width="11" style="4" customWidth="1"/>
    <col min="3087" max="3087" width="11.42578125" style="4" customWidth="1"/>
    <col min="3088" max="3088" width="11" style="4" customWidth="1"/>
    <col min="3089" max="3091" width="0" style="4" hidden="1" customWidth="1"/>
    <col min="3092" max="3092" width="9.140625" style="4"/>
    <col min="3093" max="3093" width="22.28515625" style="4" customWidth="1"/>
    <col min="3094" max="3323" width="9.140625" style="4"/>
    <col min="3324" max="3324" width="21.140625" style="4" customWidth="1"/>
    <col min="3325" max="3325" width="7.5703125" style="4" customWidth="1"/>
    <col min="3326" max="3326" width="6.28515625" style="4" customWidth="1"/>
    <col min="3327" max="3327" width="10.42578125" style="4" customWidth="1"/>
    <col min="3328" max="3329" width="10.5703125" style="4" customWidth="1"/>
    <col min="3330" max="3330" width="7" style="4" customWidth="1"/>
    <col min="3331" max="3331" width="9.42578125" style="4" customWidth="1"/>
    <col min="3332" max="3333" width="8.42578125" style="4" customWidth="1"/>
    <col min="3334" max="3334" width="10" style="4" customWidth="1"/>
    <col min="3335" max="3335" width="9.7109375" style="4" customWidth="1"/>
    <col min="3336" max="3336" width="9.5703125" style="4" customWidth="1"/>
    <col min="3337" max="3337" width="9.85546875" style="4" customWidth="1"/>
    <col min="3338" max="3338" width="8.85546875" style="4" customWidth="1"/>
    <col min="3339" max="3340" width="8.7109375" style="4" customWidth="1"/>
    <col min="3341" max="3341" width="8.28515625" style="4" customWidth="1"/>
    <col min="3342" max="3342" width="11" style="4" customWidth="1"/>
    <col min="3343" max="3343" width="11.42578125" style="4" customWidth="1"/>
    <col min="3344" max="3344" width="11" style="4" customWidth="1"/>
    <col min="3345" max="3347" width="0" style="4" hidden="1" customWidth="1"/>
    <col min="3348" max="3348" width="9.140625" style="4"/>
    <col min="3349" max="3349" width="22.28515625" style="4" customWidth="1"/>
    <col min="3350" max="3579" width="9.140625" style="4"/>
    <col min="3580" max="3580" width="21.140625" style="4" customWidth="1"/>
    <col min="3581" max="3581" width="7.5703125" style="4" customWidth="1"/>
    <col min="3582" max="3582" width="6.28515625" style="4" customWidth="1"/>
    <col min="3583" max="3583" width="10.42578125" style="4" customWidth="1"/>
    <col min="3584" max="3585" width="10.5703125" style="4" customWidth="1"/>
    <col min="3586" max="3586" width="7" style="4" customWidth="1"/>
    <col min="3587" max="3587" width="9.42578125" style="4" customWidth="1"/>
    <col min="3588" max="3589" width="8.42578125" style="4" customWidth="1"/>
    <col min="3590" max="3590" width="10" style="4" customWidth="1"/>
    <col min="3591" max="3591" width="9.7109375" style="4" customWidth="1"/>
    <col min="3592" max="3592" width="9.5703125" style="4" customWidth="1"/>
    <col min="3593" max="3593" width="9.85546875" style="4" customWidth="1"/>
    <col min="3594" max="3594" width="8.85546875" style="4" customWidth="1"/>
    <col min="3595" max="3596" width="8.7109375" style="4" customWidth="1"/>
    <col min="3597" max="3597" width="8.28515625" style="4" customWidth="1"/>
    <col min="3598" max="3598" width="11" style="4" customWidth="1"/>
    <col min="3599" max="3599" width="11.42578125" style="4" customWidth="1"/>
    <col min="3600" max="3600" width="11" style="4" customWidth="1"/>
    <col min="3601" max="3603" width="0" style="4" hidden="1" customWidth="1"/>
    <col min="3604" max="3604" width="9.140625" style="4"/>
    <col min="3605" max="3605" width="22.28515625" style="4" customWidth="1"/>
    <col min="3606" max="3835" width="9.140625" style="4"/>
    <col min="3836" max="3836" width="21.140625" style="4" customWidth="1"/>
    <col min="3837" max="3837" width="7.5703125" style="4" customWidth="1"/>
    <col min="3838" max="3838" width="6.28515625" style="4" customWidth="1"/>
    <col min="3839" max="3839" width="10.42578125" style="4" customWidth="1"/>
    <col min="3840" max="3841" width="10.5703125" style="4" customWidth="1"/>
    <col min="3842" max="3842" width="7" style="4" customWidth="1"/>
    <col min="3843" max="3843" width="9.42578125" style="4" customWidth="1"/>
    <col min="3844" max="3845" width="8.42578125" style="4" customWidth="1"/>
    <col min="3846" max="3846" width="10" style="4" customWidth="1"/>
    <col min="3847" max="3847" width="9.7109375" style="4" customWidth="1"/>
    <col min="3848" max="3848" width="9.5703125" style="4" customWidth="1"/>
    <col min="3849" max="3849" width="9.85546875" style="4" customWidth="1"/>
    <col min="3850" max="3850" width="8.85546875" style="4" customWidth="1"/>
    <col min="3851" max="3852" width="8.7109375" style="4" customWidth="1"/>
    <col min="3853" max="3853" width="8.28515625" style="4" customWidth="1"/>
    <col min="3854" max="3854" width="11" style="4" customWidth="1"/>
    <col min="3855" max="3855" width="11.42578125" style="4" customWidth="1"/>
    <col min="3856" max="3856" width="11" style="4" customWidth="1"/>
    <col min="3857" max="3859" width="0" style="4" hidden="1" customWidth="1"/>
    <col min="3860" max="3860" width="9.140625" style="4"/>
    <col min="3861" max="3861" width="22.28515625" style="4" customWidth="1"/>
    <col min="3862" max="4091" width="9.140625" style="4"/>
    <col min="4092" max="4092" width="21.140625" style="4" customWidth="1"/>
    <col min="4093" max="4093" width="7.5703125" style="4" customWidth="1"/>
    <col min="4094" max="4094" width="6.28515625" style="4" customWidth="1"/>
    <col min="4095" max="4095" width="10.42578125" style="4" customWidth="1"/>
    <col min="4096" max="4097" width="10.5703125" style="4" customWidth="1"/>
    <col min="4098" max="4098" width="7" style="4" customWidth="1"/>
    <col min="4099" max="4099" width="9.42578125" style="4" customWidth="1"/>
    <col min="4100" max="4101" width="8.42578125" style="4" customWidth="1"/>
    <col min="4102" max="4102" width="10" style="4" customWidth="1"/>
    <col min="4103" max="4103" width="9.7109375" style="4" customWidth="1"/>
    <col min="4104" max="4104" width="9.5703125" style="4" customWidth="1"/>
    <col min="4105" max="4105" width="9.85546875" style="4" customWidth="1"/>
    <col min="4106" max="4106" width="8.85546875" style="4" customWidth="1"/>
    <col min="4107" max="4108" width="8.7109375" style="4" customWidth="1"/>
    <col min="4109" max="4109" width="8.28515625" style="4" customWidth="1"/>
    <col min="4110" max="4110" width="11" style="4" customWidth="1"/>
    <col min="4111" max="4111" width="11.42578125" style="4" customWidth="1"/>
    <col min="4112" max="4112" width="11" style="4" customWidth="1"/>
    <col min="4113" max="4115" width="0" style="4" hidden="1" customWidth="1"/>
    <col min="4116" max="4116" width="9.140625" style="4"/>
    <col min="4117" max="4117" width="22.28515625" style="4" customWidth="1"/>
    <col min="4118" max="4347" width="9.140625" style="4"/>
    <col min="4348" max="4348" width="21.140625" style="4" customWidth="1"/>
    <col min="4349" max="4349" width="7.5703125" style="4" customWidth="1"/>
    <col min="4350" max="4350" width="6.28515625" style="4" customWidth="1"/>
    <col min="4351" max="4351" width="10.42578125" style="4" customWidth="1"/>
    <col min="4352" max="4353" width="10.5703125" style="4" customWidth="1"/>
    <col min="4354" max="4354" width="7" style="4" customWidth="1"/>
    <col min="4355" max="4355" width="9.42578125" style="4" customWidth="1"/>
    <col min="4356" max="4357" width="8.42578125" style="4" customWidth="1"/>
    <col min="4358" max="4358" width="10" style="4" customWidth="1"/>
    <col min="4359" max="4359" width="9.7109375" style="4" customWidth="1"/>
    <col min="4360" max="4360" width="9.5703125" style="4" customWidth="1"/>
    <col min="4361" max="4361" width="9.85546875" style="4" customWidth="1"/>
    <col min="4362" max="4362" width="8.85546875" style="4" customWidth="1"/>
    <col min="4363" max="4364" width="8.7109375" style="4" customWidth="1"/>
    <col min="4365" max="4365" width="8.28515625" style="4" customWidth="1"/>
    <col min="4366" max="4366" width="11" style="4" customWidth="1"/>
    <col min="4367" max="4367" width="11.42578125" style="4" customWidth="1"/>
    <col min="4368" max="4368" width="11" style="4" customWidth="1"/>
    <col min="4369" max="4371" width="0" style="4" hidden="1" customWidth="1"/>
    <col min="4372" max="4372" width="9.140625" style="4"/>
    <col min="4373" max="4373" width="22.28515625" style="4" customWidth="1"/>
    <col min="4374" max="4603" width="9.140625" style="4"/>
    <col min="4604" max="4604" width="21.140625" style="4" customWidth="1"/>
    <col min="4605" max="4605" width="7.5703125" style="4" customWidth="1"/>
    <col min="4606" max="4606" width="6.28515625" style="4" customWidth="1"/>
    <col min="4607" max="4607" width="10.42578125" style="4" customWidth="1"/>
    <col min="4608" max="4609" width="10.5703125" style="4" customWidth="1"/>
    <col min="4610" max="4610" width="7" style="4" customWidth="1"/>
    <col min="4611" max="4611" width="9.42578125" style="4" customWidth="1"/>
    <col min="4612" max="4613" width="8.42578125" style="4" customWidth="1"/>
    <col min="4614" max="4614" width="10" style="4" customWidth="1"/>
    <col min="4615" max="4615" width="9.7109375" style="4" customWidth="1"/>
    <col min="4616" max="4616" width="9.5703125" style="4" customWidth="1"/>
    <col min="4617" max="4617" width="9.85546875" style="4" customWidth="1"/>
    <col min="4618" max="4618" width="8.85546875" style="4" customWidth="1"/>
    <col min="4619" max="4620" width="8.7109375" style="4" customWidth="1"/>
    <col min="4621" max="4621" width="8.28515625" style="4" customWidth="1"/>
    <col min="4622" max="4622" width="11" style="4" customWidth="1"/>
    <col min="4623" max="4623" width="11.42578125" style="4" customWidth="1"/>
    <col min="4624" max="4624" width="11" style="4" customWidth="1"/>
    <col min="4625" max="4627" width="0" style="4" hidden="1" customWidth="1"/>
    <col min="4628" max="4628" width="9.140625" style="4"/>
    <col min="4629" max="4629" width="22.28515625" style="4" customWidth="1"/>
    <col min="4630" max="4859" width="9.140625" style="4"/>
    <col min="4860" max="4860" width="21.140625" style="4" customWidth="1"/>
    <col min="4861" max="4861" width="7.5703125" style="4" customWidth="1"/>
    <col min="4862" max="4862" width="6.28515625" style="4" customWidth="1"/>
    <col min="4863" max="4863" width="10.42578125" style="4" customWidth="1"/>
    <col min="4864" max="4865" width="10.5703125" style="4" customWidth="1"/>
    <col min="4866" max="4866" width="7" style="4" customWidth="1"/>
    <col min="4867" max="4867" width="9.42578125" style="4" customWidth="1"/>
    <col min="4868" max="4869" width="8.42578125" style="4" customWidth="1"/>
    <col min="4870" max="4870" width="10" style="4" customWidth="1"/>
    <col min="4871" max="4871" width="9.7109375" style="4" customWidth="1"/>
    <col min="4872" max="4872" width="9.5703125" style="4" customWidth="1"/>
    <col min="4873" max="4873" width="9.85546875" style="4" customWidth="1"/>
    <col min="4874" max="4874" width="8.85546875" style="4" customWidth="1"/>
    <col min="4875" max="4876" width="8.7109375" style="4" customWidth="1"/>
    <col min="4877" max="4877" width="8.28515625" style="4" customWidth="1"/>
    <col min="4878" max="4878" width="11" style="4" customWidth="1"/>
    <col min="4879" max="4879" width="11.42578125" style="4" customWidth="1"/>
    <col min="4880" max="4880" width="11" style="4" customWidth="1"/>
    <col min="4881" max="4883" width="0" style="4" hidden="1" customWidth="1"/>
    <col min="4884" max="4884" width="9.140625" style="4"/>
    <col min="4885" max="4885" width="22.28515625" style="4" customWidth="1"/>
    <col min="4886" max="5115" width="9.140625" style="4"/>
    <col min="5116" max="5116" width="21.140625" style="4" customWidth="1"/>
    <col min="5117" max="5117" width="7.5703125" style="4" customWidth="1"/>
    <col min="5118" max="5118" width="6.28515625" style="4" customWidth="1"/>
    <col min="5119" max="5119" width="10.42578125" style="4" customWidth="1"/>
    <col min="5120" max="5121" width="10.5703125" style="4" customWidth="1"/>
    <col min="5122" max="5122" width="7" style="4" customWidth="1"/>
    <col min="5123" max="5123" width="9.42578125" style="4" customWidth="1"/>
    <col min="5124" max="5125" width="8.42578125" style="4" customWidth="1"/>
    <col min="5126" max="5126" width="10" style="4" customWidth="1"/>
    <col min="5127" max="5127" width="9.7109375" style="4" customWidth="1"/>
    <col min="5128" max="5128" width="9.5703125" style="4" customWidth="1"/>
    <col min="5129" max="5129" width="9.85546875" style="4" customWidth="1"/>
    <col min="5130" max="5130" width="8.85546875" style="4" customWidth="1"/>
    <col min="5131" max="5132" width="8.7109375" style="4" customWidth="1"/>
    <col min="5133" max="5133" width="8.28515625" style="4" customWidth="1"/>
    <col min="5134" max="5134" width="11" style="4" customWidth="1"/>
    <col min="5135" max="5135" width="11.42578125" style="4" customWidth="1"/>
    <col min="5136" max="5136" width="11" style="4" customWidth="1"/>
    <col min="5137" max="5139" width="0" style="4" hidden="1" customWidth="1"/>
    <col min="5140" max="5140" width="9.140625" style="4"/>
    <col min="5141" max="5141" width="22.28515625" style="4" customWidth="1"/>
    <col min="5142" max="5371" width="9.140625" style="4"/>
    <col min="5372" max="5372" width="21.140625" style="4" customWidth="1"/>
    <col min="5373" max="5373" width="7.5703125" style="4" customWidth="1"/>
    <col min="5374" max="5374" width="6.28515625" style="4" customWidth="1"/>
    <col min="5375" max="5375" width="10.42578125" style="4" customWidth="1"/>
    <col min="5376" max="5377" width="10.5703125" style="4" customWidth="1"/>
    <col min="5378" max="5378" width="7" style="4" customWidth="1"/>
    <col min="5379" max="5379" width="9.42578125" style="4" customWidth="1"/>
    <col min="5380" max="5381" width="8.42578125" style="4" customWidth="1"/>
    <col min="5382" max="5382" width="10" style="4" customWidth="1"/>
    <col min="5383" max="5383" width="9.7109375" style="4" customWidth="1"/>
    <col min="5384" max="5384" width="9.5703125" style="4" customWidth="1"/>
    <col min="5385" max="5385" width="9.85546875" style="4" customWidth="1"/>
    <col min="5386" max="5386" width="8.85546875" style="4" customWidth="1"/>
    <col min="5387" max="5388" width="8.7109375" style="4" customWidth="1"/>
    <col min="5389" max="5389" width="8.28515625" style="4" customWidth="1"/>
    <col min="5390" max="5390" width="11" style="4" customWidth="1"/>
    <col min="5391" max="5391" width="11.42578125" style="4" customWidth="1"/>
    <col min="5392" max="5392" width="11" style="4" customWidth="1"/>
    <col min="5393" max="5395" width="0" style="4" hidden="1" customWidth="1"/>
    <col min="5396" max="5396" width="9.140625" style="4"/>
    <col min="5397" max="5397" width="22.28515625" style="4" customWidth="1"/>
    <col min="5398" max="5627" width="9.140625" style="4"/>
    <col min="5628" max="5628" width="21.140625" style="4" customWidth="1"/>
    <col min="5629" max="5629" width="7.5703125" style="4" customWidth="1"/>
    <col min="5630" max="5630" width="6.28515625" style="4" customWidth="1"/>
    <col min="5631" max="5631" width="10.42578125" style="4" customWidth="1"/>
    <col min="5632" max="5633" width="10.5703125" style="4" customWidth="1"/>
    <col min="5634" max="5634" width="7" style="4" customWidth="1"/>
    <col min="5635" max="5635" width="9.42578125" style="4" customWidth="1"/>
    <col min="5636" max="5637" width="8.42578125" style="4" customWidth="1"/>
    <col min="5638" max="5638" width="10" style="4" customWidth="1"/>
    <col min="5639" max="5639" width="9.7109375" style="4" customWidth="1"/>
    <col min="5640" max="5640" width="9.5703125" style="4" customWidth="1"/>
    <col min="5641" max="5641" width="9.85546875" style="4" customWidth="1"/>
    <col min="5642" max="5642" width="8.85546875" style="4" customWidth="1"/>
    <col min="5643" max="5644" width="8.7109375" style="4" customWidth="1"/>
    <col min="5645" max="5645" width="8.28515625" style="4" customWidth="1"/>
    <col min="5646" max="5646" width="11" style="4" customWidth="1"/>
    <col min="5647" max="5647" width="11.42578125" style="4" customWidth="1"/>
    <col min="5648" max="5648" width="11" style="4" customWidth="1"/>
    <col min="5649" max="5651" width="0" style="4" hidden="1" customWidth="1"/>
    <col min="5652" max="5652" width="9.140625" style="4"/>
    <col min="5653" max="5653" width="22.28515625" style="4" customWidth="1"/>
    <col min="5654" max="5883" width="9.140625" style="4"/>
    <col min="5884" max="5884" width="21.140625" style="4" customWidth="1"/>
    <col min="5885" max="5885" width="7.5703125" style="4" customWidth="1"/>
    <col min="5886" max="5886" width="6.28515625" style="4" customWidth="1"/>
    <col min="5887" max="5887" width="10.42578125" style="4" customWidth="1"/>
    <col min="5888" max="5889" width="10.5703125" style="4" customWidth="1"/>
    <col min="5890" max="5890" width="7" style="4" customWidth="1"/>
    <col min="5891" max="5891" width="9.42578125" style="4" customWidth="1"/>
    <col min="5892" max="5893" width="8.42578125" style="4" customWidth="1"/>
    <col min="5894" max="5894" width="10" style="4" customWidth="1"/>
    <col min="5895" max="5895" width="9.7109375" style="4" customWidth="1"/>
    <col min="5896" max="5896" width="9.5703125" style="4" customWidth="1"/>
    <col min="5897" max="5897" width="9.85546875" style="4" customWidth="1"/>
    <col min="5898" max="5898" width="8.85546875" style="4" customWidth="1"/>
    <col min="5899" max="5900" width="8.7109375" style="4" customWidth="1"/>
    <col min="5901" max="5901" width="8.28515625" style="4" customWidth="1"/>
    <col min="5902" max="5902" width="11" style="4" customWidth="1"/>
    <col min="5903" max="5903" width="11.42578125" style="4" customWidth="1"/>
    <col min="5904" max="5904" width="11" style="4" customWidth="1"/>
    <col min="5905" max="5907" width="0" style="4" hidden="1" customWidth="1"/>
    <col min="5908" max="5908" width="9.140625" style="4"/>
    <col min="5909" max="5909" width="22.28515625" style="4" customWidth="1"/>
    <col min="5910" max="6139" width="9.140625" style="4"/>
    <col min="6140" max="6140" width="21.140625" style="4" customWidth="1"/>
    <col min="6141" max="6141" width="7.5703125" style="4" customWidth="1"/>
    <col min="6142" max="6142" width="6.28515625" style="4" customWidth="1"/>
    <col min="6143" max="6143" width="10.42578125" style="4" customWidth="1"/>
    <col min="6144" max="6145" width="10.5703125" style="4" customWidth="1"/>
    <col min="6146" max="6146" width="7" style="4" customWidth="1"/>
    <col min="6147" max="6147" width="9.42578125" style="4" customWidth="1"/>
    <col min="6148" max="6149" width="8.42578125" style="4" customWidth="1"/>
    <col min="6150" max="6150" width="10" style="4" customWidth="1"/>
    <col min="6151" max="6151" width="9.7109375" style="4" customWidth="1"/>
    <col min="6152" max="6152" width="9.5703125" style="4" customWidth="1"/>
    <col min="6153" max="6153" width="9.85546875" style="4" customWidth="1"/>
    <col min="6154" max="6154" width="8.85546875" style="4" customWidth="1"/>
    <col min="6155" max="6156" width="8.7109375" style="4" customWidth="1"/>
    <col min="6157" max="6157" width="8.28515625" style="4" customWidth="1"/>
    <col min="6158" max="6158" width="11" style="4" customWidth="1"/>
    <col min="6159" max="6159" width="11.42578125" style="4" customWidth="1"/>
    <col min="6160" max="6160" width="11" style="4" customWidth="1"/>
    <col min="6161" max="6163" width="0" style="4" hidden="1" customWidth="1"/>
    <col min="6164" max="6164" width="9.140625" style="4"/>
    <col min="6165" max="6165" width="22.28515625" style="4" customWidth="1"/>
    <col min="6166" max="6395" width="9.140625" style="4"/>
    <col min="6396" max="6396" width="21.140625" style="4" customWidth="1"/>
    <col min="6397" max="6397" width="7.5703125" style="4" customWidth="1"/>
    <col min="6398" max="6398" width="6.28515625" style="4" customWidth="1"/>
    <col min="6399" max="6399" width="10.42578125" style="4" customWidth="1"/>
    <col min="6400" max="6401" width="10.5703125" style="4" customWidth="1"/>
    <col min="6402" max="6402" width="7" style="4" customWidth="1"/>
    <col min="6403" max="6403" width="9.42578125" style="4" customWidth="1"/>
    <col min="6404" max="6405" width="8.42578125" style="4" customWidth="1"/>
    <col min="6406" max="6406" width="10" style="4" customWidth="1"/>
    <col min="6407" max="6407" width="9.7109375" style="4" customWidth="1"/>
    <col min="6408" max="6408" width="9.5703125" style="4" customWidth="1"/>
    <col min="6409" max="6409" width="9.85546875" style="4" customWidth="1"/>
    <col min="6410" max="6410" width="8.85546875" style="4" customWidth="1"/>
    <col min="6411" max="6412" width="8.7109375" style="4" customWidth="1"/>
    <col min="6413" max="6413" width="8.28515625" style="4" customWidth="1"/>
    <col min="6414" max="6414" width="11" style="4" customWidth="1"/>
    <col min="6415" max="6415" width="11.42578125" style="4" customWidth="1"/>
    <col min="6416" max="6416" width="11" style="4" customWidth="1"/>
    <col min="6417" max="6419" width="0" style="4" hidden="1" customWidth="1"/>
    <col min="6420" max="6420" width="9.140625" style="4"/>
    <col min="6421" max="6421" width="22.28515625" style="4" customWidth="1"/>
    <col min="6422" max="6651" width="9.140625" style="4"/>
    <col min="6652" max="6652" width="21.140625" style="4" customWidth="1"/>
    <col min="6653" max="6653" width="7.5703125" style="4" customWidth="1"/>
    <col min="6654" max="6654" width="6.28515625" style="4" customWidth="1"/>
    <col min="6655" max="6655" width="10.42578125" style="4" customWidth="1"/>
    <col min="6656" max="6657" width="10.5703125" style="4" customWidth="1"/>
    <col min="6658" max="6658" width="7" style="4" customWidth="1"/>
    <col min="6659" max="6659" width="9.42578125" style="4" customWidth="1"/>
    <col min="6660" max="6661" width="8.42578125" style="4" customWidth="1"/>
    <col min="6662" max="6662" width="10" style="4" customWidth="1"/>
    <col min="6663" max="6663" width="9.7109375" style="4" customWidth="1"/>
    <col min="6664" max="6664" width="9.5703125" style="4" customWidth="1"/>
    <col min="6665" max="6665" width="9.85546875" style="4" customWidth="1"/>
    <col min="6666" max="6666" width="8.85546875" style="4" customWidth="1"/>
    <col min="6667" max="6668" width="8.7109375" style="4" customWidth="1"/>
    <col min="6669" max="6669" width="8.28515625" style="4" customWidth="1"/>
    <col min="6670" max="6670" width="11" style="4" customWidth="1"/>
    <col min="6671" max="6671" width="11.42578125" style="4" customWidth="1"/>
    <col min="6672" max="6672" width="11" style="4" customWidth="1"/>
    <col min="6673" max="6675" width="0" style="4" hidden="1" customWidth="1"/>
    <col min="6676" max="6676" width="9.140625" style="4"/>
    <col min="6677" max="6677" width="22.28515625" style="4" customWidth="1"/>
    <col min="6678" max="6907" width="9.140625" style="4"/>
    <col min="6908" max="6908" width="21.140625" style="4" customWidth="1"/>
    <col min="6909" max="6909" width="7.5703125" style="4" customWidth="1"/>
    <col min="6910" max="6910" width="6.28515625" style="4" customWidth="1"/>
    <col min="6911" max="6911" width="10.42578125" style="4" customWidth="1"/>
    <col min="6912" max="6913" width="10.5703125" style="4" customWidth="1"/>
    <col min="6914" max="6914" width="7" style="4" customWidth="1"/>
    <col min="6915" max="6915" width="9.42578125" style="4" customWidth="1"/>
    <col min="6916" max="6917" width="8.42578125" style="4" customWidth="1"/>
    <col min="6918" max="6918" width="10" style="4" customWidth="1"/>
    <col min="6919" max="6919" width="9.7109375" style="4" customWidth="1"/>
    <col min="6920" max="6920" width="9.5703125" style="4" customWidth="1"/>
    <col min="6921" max="6921" width="9.85546875" style="4" customWidth="1"/>
    <col min="6922" max="6922" width="8.85546875" style="4" customWidth="1"/>
    <col min="6923" max="6924" width="8.7109375" style="4" customWidth="1"/>
    <col min="6925" max="6925" width="8.28515625" style="4" customWidth="1"/>
    <col min="6926" max="6926" width="11" style="4" customWidth="1"/>
    <col min="6927" max="6927" width="11.42578125" style="4" customWidth="1"/>
    <col min="6928" max="6928" width="11" style="4" customWidth="1"/>
    <col min="6929" max="6931" width="0" style="4" hidden="1" customWidth="1"/>
    <col min="6932" max="6932" width="9.140625" style="4"/>
    <col min="6933" max="6933" width="22.28515625" style="4" customWidth="1"/>
    <col min="6934" max="7163" width="9.140625" style="4"/>
    <col min="7164" max="7164" width="21.140625" style="4" customWidth="1"/>
    <col min="7165" max="7165" width="7.5703125" style="4" customWidth="1"/>
    <col min="7166" max="7166" width="6.28515625" style="4" customWidth="1"/>
    <col min="7167" max="7167" width="10.42578125" style="4" customWidth="1"/>
    <col min="7168" max="7169" width="10.5703125" style="4" customWidth="1"/>
    <col min="7170" max="7170" width="7" style="4" customWidth="1"/>
    <col min="7171" max="7171" width="9.42578125" style="4" customWidth="1"/>
    <col min="7172" max="7173" width="8.42578125" style="4" customWidth="1"/>
    <col min="7174" max="7174" width="10" style="4" customWidth="1"/>
    <col min="7175" max="7175" width="9.7109375" style="4" customWidth="1"/>
    <col min="7176" max="7176" width="9.5703125" style="4" customWidth="1"/>
    <col min="7177" max="7177" width="9.85546875" style="4" customWidth="1"/>
    <col min="7178" max="7178" width="8.85546875" style="4" customWidth="1"/>
    <col min="7179" max="7180" width="8.7109375" style="4" customWidth="1"/>
    <col min="7181" max="7181" width="8.28515625" style="4" customWidth="1"/>
    <col min="7182" max="7182" width="11" style="4" customWidth="1"/>
    <col min="7183" max="7183" width="11.42578125" style="4" customWidth="1"/>
    <col min="7184" max="7184" width="11" style="4" customWidth="1"/>
    <col min="7185" max="7187" width="0" style="4" hidden="1" customWidth="1"/>
    <col min="7188" max="7188" width="9.140625" style="4"/>
    <col min="7189" max="7189" width="22.28515625" style="4" customWidth="1"/>
    <col min="7190" max="7419" width="9.140625" style="4"/>
    <col min="7420" max="7420" width="21.140625" style="4" customWidth="1"/>
    <col min="7421" max="7421" width="7.5703125" style="4" customWidth="1"/>
    <col min="7422" max="7422" width="6.28515625" style="4" customWidth="1"/>
    <col min="7423" max="7423" width="10.42578125" style="4" customWidth="1"/>
    <col min="7424" max="7425" width="10.5703125" style="4" customWidth="1"/>
    <col min="7426" max="7426" width="7" style="4" customWidth="1"/>
    <col min="7427" max="7427" width="9.42578125" style="4" customWidth="1"/>
    <col min="7428" max="7429" width="8.42578125" style="4" customWidth="1"/>
    <col min="7430" max="7430" width="10" style="4" customWidth="1"/>
    <col min="7431" max="7431" width="9.7109375" style="4" customWidth="1"/>
    <col min="7432" max="7432" width="9.5703125" style="4" customWidth="1"/>
    <col min="7433" max="7433" width="9.85546875" style="4" customWidth="1"/>
    <col min="7434" max="7434" width="8.85546875" style="4" customWidth="1"/>
    <col min="7435" max="7436" width="8.7109375" style="4" customWidth="1"/>
    <col min="7437" max="7437" width="8.28515625" style="4" customWidth="1"/>
    <col min="7438" max="7438" width="11" style="4" customWidth="1"/>
    <col min="7439" max="7439" width="11.42578125" style="4" customWidth="1"/>
    <col min="7440" max="7440" width="11" style="4" customWidth="1"/>
    <col min="7441" max="7443" width="0" style="4" hidden="1" customWidth="1"/>
    <col min="7444" max="7444" width="9.140625" style="4"/>
    <col min="7445" max="7445" width="22.28515625" style="4" customWidth="1"/>
    <col min="7446" max="7675" width="9.140625" style="4"/>
    <col min="7676" max="7676" width="21.140625" style="4" customWidth="1"/>
    <col min="7677" max="7677" width="7.5703125" style="4" customWidth="1"/>
    <col min="7678" max="7678" width="6.28515625" style="4" customWidth="1"/>
    <col min="7679" max="7679" width="10.42578125" style="4" customWidth="1"/>
    <col min="7680" max="7681" width="10.5703125" style="4" customWidth="1"/>
    <col min="7682" max="7682" width="7" style="4" customWidth="1"/>
    <col min="7683" max="7683" width="9.42578125" style="4" customWidth="1"/>
    <col min="7684" max="7685" width="8.42578125" style="4" customWidth="1"/>
    <col min="7686" max="7686" width="10" style="4" customWidth="1"/>
    <col min="7687" max="7687" width="9.7109375" style="4" customWidth="1"/>
    <col min="7688" max="7688" width="9.5703125" style="4" customWidth="1"/>
    <col min="7689" max="7689" width="9.85546875" style="4" customWidth="1"/>
    <col min="7690" max="7690" width="8.85546875" style="4" customWidth="1"/>
    <col min="7691" max="7692" width="8.7109375" style="4" customWidth="1"/>
    <col min="7693" max="7693" width="8.28515625" style="4" customWidth="1"/>
    <col min="7694" max="7694" width="11" style="4" customWidth="1"/>
    <col min="7695" max="7695" width="11.42578125" style="4" customWidth="1"/>
    <col min="7696" max="7696" width="11" style="4" customWidth="1"/>
    <col min="7697" max="7699" width="0" style="4" hidden="1" customWidth="1"/>
    <col min="7700" max="7700" width="9.140625" style="4"/>
    <col min="7701" max="7701" width="22.28515625" style="4" customWidth="1"/>
    <col min="7702" max="7931" width="9.140625" style="4"/>
    <col min="7932" max="7932" width="21.140625" style="4" customWidth="1"/>
    <col min="7933" max="7933" width="7.5703125" style="4" customWidth="1"/>
    <col min="7934" max="7934" width="6.28515625" style="4" customWidth="1"/>
    <col min="7935" max="7935" width="10.42578125" style="4" customWidth="1"/>
    <col min="7936" max="7937" width="10.5703125" style="4" customWidth="1"/>
    <col min="7938" max="7938" width="7" style="4" customWidth="1"/>
    <col min="7939" max="7939" width="9.42578125" style="4" customWidth="1"/>
    <col min="7940" max="7941" width="8.42578125" style="4" customWidth="1"/>
    <col min="7942" max="7942" width="10" style="4" customWidth="1"/>
    <col min="7943" max="7943" width="9.7109375" style="4" customWidth="1"/>
    <col min="7944" max="7944" width="9.5703125" style="4" customWidth="1"/>
    <col min="7945" max="7945" width="9.85546875" style="4" customWidth="1"/>
    <col min="7946" max="7946" width="8.85546875" style="4" customWidth="1"/>
    <col min="7947" max="7948" width="8.7109375" style="4" customWidth="1"/>
    <col min="7949" max="7949" width="8.28515625" style="4" customWidth="1"/>
    <col min="7950" max="7950" width="11" style="4" customWidth="1"/>
    <col min="7951" max="7951" width="11.42578125" style="4" customWidth="1"/>
    <col min="7952" max="7952" width="11" style="4" customWidth="1"/>
    <col min="7953" max="7955" width="0" style="4" hidden="1" customWidth="1"/>
    <col min="7956" max="7956" width="9.140625" style="4"/>
    <col min="7957" max="7957" width="22.28515625" style="4" customWidth="1"/>
    <col min="7958" max="8187" width="9.140625" style="4"/>
    <col min="8188" max="8188" width="21.140625" style="4" customWidth="1"/>
    <col min="8189" max="8189" width="7.5703125" style="4" customWidth="1"/>
    <col min="8190" max="8190" width="6.28515625" style="4" customWidth="1"/>
    <col min="8191" max="8191" width="10.42578125" style="4" customWidth="1"/>
    <col min="8192" max="8193" width="10.5703125" style="4" customWidth="1"/>
    <col min="8194" max="8194" width="7" style="4" customWidth="1"/>
    <col min="8195" max="8195" width="9.42578125" style="4" customWidth="1"/>
    <col min="8196" max="8197" width="8.42578125" style="4" customWidth="1"/>
    <col min="8198" max="8198" width="10" style="4" customWidth="1"/>
    <col min="8199" max="8199" width="9.7109375" style="4" customWidth="1"/>
    <col min="8200" max="8200" width="9.5703125" style="4" customWidth="1"/>
    <col min="8201" max="8201" width="9.85546875" style="4" customWidth="1"/>
    <col min="8202" max="8202" width="8.85546875" style="4" customWidth="1"/>
    <col min="8203" max="8204" width="8.7109375" style="4" customWidth="1"/>
    <col min="8205" max="8205" width="8.28515625" style="4" customWidth="1"/>
    <col min="8206" max="8206" width="11" style="4" customWidth="1"/>
    <col min="8207" max="8207" width="11.42578125" style="4" customWidth="1"/>
    <col min="8208" max="8208" width="11" style="4" customWidth="1"/>
    <col min="8209" max="8211" width="0" style="4" hidden="1" customWidth="1"/>
    <col min="8212" max="8212" width="9.140625" style="4"/>
    <col min="8213" max="8213" width="22.28515625" style="4" customWidth="1"/>
    <col min="8214" max="8443" width="9.140625" style="4"/>
    <col min="8444" max="8444" width="21.140625" style="4" customWidth="1"/>
    <col min="8445" max="8445" width="7.5703125" style="4" customWidth="1"/>
    <col min="8446" max="8446" width="6.28515625" style="4" customWidth="1"/>
    <col min="8447" max="8447" width="10.42578125" style="4" customWidth="1"/>
    <col min="8448" max="8449" width="10.5703125" style="4" customWidth="1"/>
    <col min="8450" max="8450" width="7" style="4" customWidth="1"/>
    <col min="8451" max="8451" width="9.42578125" style="4" customWidth="1"/>
    <col min="8452" max="8453" width="8.42578125" style="4" customWidth="1"/>
    <col min="8454" max="8454" width="10" style="4" customWidth="1"/>
    <col min="8455" max="8455" width="9.7109375" style="4" customWidth="1"/>
    <col min="8456" max="8456" width="9.5703125" style="4" customWidth="1"/>
    <col min="8457" max="8457" width="9.85546875" style="4" customWidth="1"/>
    <col min="8458" max="8458" width="8.85546875" style="4" customWidth="1"/>
    <col min="8459" max="8460" width="8.7109375" style="4" customWidth="1"/>
    <col min="8461" max="8461" width="8.28515625" style="4" customWidth="1"/>
    <col min="8462" max="8462" width="11" style="4" customWidth="1"/>
    <col min="8463" max="8463" width="11.42578125" style="4" customWidth="1"/>
    <col min="8464" max="8464" width="11" style="4" customWidth="1"/>
    <col min="8465" max="8467" width="0" style="4" hidden="1" customWidth="1"/>
    <col min="8468" max="8468" width="9.140625" style="4"/>
    <col min="8469" max="8469" width="22.28515625" style="4" customWidth="1"/>
    <col min="8470" max="8699" width="9.140625" style="4"/>
    <col min="8700" max="8700" width="21.140625" style="4" customWidth="1"/>
    <col min="8701" max="8701" width="7.5703125" style="4" customWidth="1"/>
    <col min="8702" max="8702" width="6.28515625" style="4" customWidth="1"/>
    <col min="8703" max="8703" width="10.42578125" style="4" customWidth="1"/>
    <col min="8704" max="8705" width="10.5703125" style="4" customWidth="1"/>
    <col min="8706" max="8706" width="7" style="4" customWidth="1"/>
    <col min="8707" max="8707" width="9.42578125" style="4" customWidth="1"/>
    <col min="8708" max="8709" width="8.42578125" style="4" customWidth="1"/>
    <col min="8710" max="8710" width="10" style="4" customWidth="1"/>
    <col min="8711" max="8711" width="9.7109375" style="4" customWidth="1"/>
    <col min="8712" max="8712" width="9.5703125" style="4" customWidth="1"/>
    <col min="8713" max="8713" width="9.85546875" style="4" customWidth="1"/>
    <col min="8714" max="8714" width="8.85546875" style="4" customWidth="1"/>
    <col min="8715" max="8716" width="8.7109375" style="4" customWidth="1"/>
    <col min="8717" max="8717" width="8.28515625" style="4" customWidth="1"/>
    <col min="8718" max="8718" width="11" style="4" customWidth="1"/>
    <col min="8719" max="8719" width="11.42578125" style="4" customWidth="1"/>
    <col min="8720" max="8720" width="11" style="4" customWidth="1"/>
    <col min="8721" max="8723" width="0" style="4" hidden="1" customWidth="1"/>
    <col min="8724" max="8724" width="9.140625" style="4"/>
    <col min="8725" max="8725" width="22.28515625" style="4" customWidth="1"/>
    <col min="8726" max="8955" width="9.140625" style="4"/>
    <col min="8956" max="8956" width="21.140625" style="4" customWidth="1"/>
    <col min="8957" max="8957" width="7.5703125" style="4" customWidth="1"/>
    <col min="8958" max="8958" width="6.28515625" style="4" customWidth="1"/>
    <col min="8959" max="8959" width="10.42578125" style="4" customWidth="1"/>
    <col min="8960" max="8961" width="10.5703125" style="4" customWidth="1"/>
    <col min="8962" max="8962" width="7" style="4" customWidth="1"/>
    <col min="8963" max="8963" width="9.42578125" style="4" customWidth="1"/>
    <col min="8964" max="8965" width="8.42578125" style="4" customWidth="1"/>
    <col min="8966" max="8966" width="10" style="4" customWidth="1"/>
    <col min="8967" max="8967" width="9.7109375" style="4" customWidth="1"/>
    <col min="8968" max="8968" width="9.5703125" style="4" customWidth="1"/>
    <col min="8969" max="8969" width="9.85546875" style="4" customWidth="1"/>
    <col min="8970" max="8970" width="8.85546875" style="4" customWidth="1"/>
    <col min="8971" max="8972" width="8.7109375" style="4" customWidth="1"/>
    <col min="8973" max="8973" width="8.28515625" style="4" customWidth="1"/>
    <col min="8974" max="8974" width="11" style="4" customWidth="1"/>
    <col min="8975" max="8975" width="11.42578125" style="4" customWidth="1"/>
    <col min="8976" max="8976" width="11" style="4" customWidth="1"/>
    <col min="8977" max="8979" width="0" style="4" hidden="1" customWidth="1"/>
    <col min="8980" max="8980" width="9.140625" style="4"/>
    <col min="8981" max="8981" width="22.28515625" style="4" customWidth="1"/>
    <col min="8982" max="9211" width="9.140625" style="4"/>
    <col min="9212" max="9212" width="21.140625" style="4" customWidth="1"/>
    <col min="9213" max="9213" width="7.5703125" style="4" customWidth="1"/>
    <col min="9214" max="9214" width="6.28515625" style="4" customWidth="1"/>
    <col min="9215" max="9215" width="10.42578125" style="4" customWidth="1"/>
    <col min="9216" max="9217" width="10.5703125" style="4" customWidth="1"/>
    <col min="9218" max="9218" width="7" style="4" customWidth="1"/>
    <col min="9219" max="9219" width="9.42578125" style="4" customWidth="1"/>
    <col min="9220" max="9221" width="8.42578125" style="4" customWidth="1"/>
    <col min="9222" max="9222" width="10" style="4" customWidth="1"/>
    <col min="9223" max="9223" width="9.7109375" style="4" customWidth="1"/>
    <col min="9224" max="9224" width="9.5703125" style="4" customWidth="1"/>
    <col min="9225" max="9225" width="9.85546875" style="4" customWidth="1"/>
    <col min="9226" max="9226" width="8.85546875" style="4" customWidth="1"/>
    <col min="9227" max="9228" width="8.7109375" style="4" customWidth="1"/>
    <col min="9229" max="9229" width="8.28515625" style="4" customWidth="1"/>
    <col min="9230" max="9230" width="11" style="4" customWidth="1"/>
    <col min="9231" max="9231" width="11.42578125" style="4" customWidth="1"/>
    <col min="9232" max="9232" width="11" style="4" customWidth="1"/>
    <col min="9233" max="9235" width="0" style="4" hidden="1" customWidth="1"/>
    <col min="9236" max="9236" width="9.140625" style="4"/>
    <col min="9237" max="9237" width="22.28515625" style="4" customWidth="1"/>
    <col min="9238" max="9467" width="9.140625" style="4"/>
    <col min="9468" max="9468" width="21.140625" style="4" customWidth="1"/>
    <col min="9469" max="9469" width="7.5703125" style="4" customWidth="1"/>
    <col min="9470" max="9470" width="6.28515625" style="4" customWidth="1"/>
    <col min="9471" max="9471" width="10.42578125" style="4" customWidth="1"/>
    <col min="9472" max="9473" width="10.5703125" style="4" customWidth="1"/>
    <col min="9474" max="9474" width="7" style="4" customWidth="1"/>
    <col min="9475" max="9475" width="9.42578125" style="4" customWidth="1"/>
    <col min="9476" max="9477" width="8.42578125" style="4" customWidth="1"/>
    <col min="9478" max="9478" width="10" style="4" customWidth="1"/>
    <col min="9479" max="9479" width="9.7109375" style="4" customWidth="1"/>
    <col min="9480" max="9480" width="9.5703125" style="4" customWidth="1"/>
    <col min="9481" max="9481" width="9.85546875" style="4" customWidth="1"/>
    <col min="9482" max="9482" width="8.85546875" style="4" customWidth="1"/>
    <col min="9483" max="9484" width="8.7109375" style="4" customWidth="1"/>
    <col min="9485" max="9485" width="8.28515625" style="4" customWidth="1"/>
    <col min="9486" max="9486" width="11" style="4" customWidth="1"/>
    <col min="9487" max="9487" width="11.42578125" style="4" customWidth="1"/>
    <col min="9488" max="9488" width="11" style="4" customWidth="1"/>
    <col min="9489" max="9491" width="0" style="4" hidden="1" customWidth="1"/>
    <col min="9492" max="9492" width="9.140625" style="4"/>
    <col min="9493" max="9493" width="22.28515625" style="4" customWidth="1"/>
    <col min="9494" max="9723" width="9.140625" style="4"/>
    <col min="9724" max="9724" width="21.140625" style="4" customWidth="1"/>
    <col min="9725" max="9725" width="7.5703125" style="4" customWidth="1"/>
    <col min="9726" max="9726" width="6.28515625" style="4" customWidth="1"/>
    <col min="9727" max="9727" width="10.42578125" style="4" customWidth="1"/>
    <col min="9728" max="9729" width="10.5703125" style="4" customWidth="1"/>
    <col min="9730" max="9730" width="7" style="4" customWidth="1"/>
    <col min="9731" max="9731" width="9.42578125" style="4" customWidth="1"/>
    <col min="9732" max="9733" width="8.42578125" style="4" customWidth="1"/>
    <col min="9734" max="9734" width="10" style="4" customWidth="1"/>
    <col min="9735" max="9735" width="9.7109375" style="4" customWidth="1"/>
    <col min="9736" max="9736" width="9.5703125" style="4" customWidth="1"/>
    <col min="9737" max="9737" width="9.85546875" style="4" customWidth="1"/>
    <col min="9738" max="9738" width="8.85546875" style="4" customWidth="1"/>
    <col min="9739" max="9740" width="8.7109375" style="4" customWidth="1"/>
    <col min="9741" max="9741" width="8.28515625" style="4" customWidth="1"/>
    <col min="9742" max="9742" width="11" style="4" customWidth="1"/>
    <col min="9743" max="9743" width="11.42578125" style="4" customWidth="1"/>
    <col min="9744" max="9744" width="11" style="4" customWidth="1"/>
    <col min="9745" max="9747" width="0" style="4" hidden="1" customWidth="1"/>
    <col min="9748" max="9748" width="9.140625" style="4"/>
    <col min="9749" max="9749" width="22.28515625" style="4" customWidth="1"/>
    <col min="9750" max="9979" width="9.140625" style="4"/>
    <col min="9980" max="9980" width="21.140625" style="4" customWidth="1"/>
    <col min="9981" max="9981" width="7.5703125" style="4" customWidth="1"/>
    <col min="9982" max="9982" width="6.28515625" style="4" customWidth="1"/>
    <col min="9983" max="9983" width="10.42578125" style="4" customWidth="1"/>
    <col min="9984" max="9985" width="10.5703125" style="4" customWidth="1"/>
    <col min="9986" max="9986" width="7" style="4" customWidth="1"/>
    <col min="9987" max="9987" width="9.42578125" style="4" customWidth="1"/>
    <col min="9988" max="9989" width="8.42578125" style="4" customWidth="1"/>
    <col min="9990" max="9990" width="10" style="4" customWidth="1"/>
    <col min="9991" max="9991" width="9.7109375" style="4" customWidth="1"/>
    <col min="9992" max="9992" width="9.5703125" style="4" customWidth="1"/>
    <col min="9993" max="9993" width="9.85546875" style="4" customWidth="1"/>
    <col min="9994" max="9994" width="8.85546875" style="4" customWidth="1"/>
    <col min="9995" max="9996" width="8.7109375" style="4" customWidth="1"/>
    <col min="9997" max="9997" width="8.28515625" style="4" customWidth="1"/>
    <col min="9998" max="9998" width="11" style="4" customWidth="1"/>
    <col min="9999" max="9999" width="11.42578125" style="4" customWidth="1"/>
    <col min="10000" max="10000" width="11" style="4" customWidth="1"/>
    <col min="10001" max="10003" width="0" style="4" hidden="1" customWidth="1"/>
    <col min="10004" max="10004" width="9.140625" style="4"/>
    <col min="10005" max="10005" width="22.28515625" style="4" customWidth="1"/>
    <col min="10006" max="10235" width="9.140625" style="4"/>
    <col min="10236" max="10236" width="21.140625" style="4" customWidth="1"/>
    <col min="10237" max="10237" width="7.5703125" style="4" customWidth="1"/>
    <col min="10238" max="10238" width="6.28515625" style="4" customWidth="1"/>
    <col min="10239" max="10239" width="10.42578125" style="4" customWidth="1"/>
    <col min="10240" max="10241" width="10.5703125" style="4" customWidth="1"/>
    <col min="10242" max="10242" width="7" style="4" customWidth="1"/>
    <col min="10243" max="10243" width="9.42578125" style="4" customWidth="1"/>
    <col min="10244" max="10245" width="8.42578125" style="4" customWidth="1"/>
    <col min="10246" max="10246" width="10" style="4" customWidth="1"/>
    <col min="10247" max="10247" width="9.7109375" style="4" customWidth="1"/>
    <col min="10248" max="10248" width="9.5703125" style="4" customWidth="1"/>
    <col min="10249" max="10249" width="9.85546875" style="4" customWidth="1"/>
    <col min="10250" max="10250" width="8.85546875" style="4" customWidth="1"/>
    <col min="10251" max="10252" width="8.7109375" style="4" customWidth="1"/>
    <col min="10253" max="10253" width="8.28515625" style="4" customWidth="1"/>
    <col min="10254" max="10254" width="11" style="4" customWidth="1"/>
    <col min="10255" max="10255" width="11.42578125" style="4" customWidth="1"/>
    <col min="10256" max="10256" width="11" style="4" customWidth="1"/>
    <col min="10257" max="10259" width="0" style="4" hidden="1" customWidth="1"/>
    <col min="10260" max="10260" width="9.140625" style="4"/>
    <col min="10261" max="10261" width="22.28515625" style="4" customWidth="1"/>
    <col min="10262" max="10491" width="9.140625" style="4"/>
    <col min="10492" max="10492" width="21.140625" style="4" customWidth="1"/>
    <col min="10493" max="10493" width="7.5703125" style="4" customWidth="1"/>
    <col min="10494" max="10494" width="6.28515625" style="4" customWidth="1"/>
    <col min="10495" max="10495" width="10.42578125" style="4" customWidth="1"/>
    <col min="10496" max="10497" width="10.5703125" style="4" customWidth="1"/>
    <col min="10498" max="10498" width="7" style="4" customWidth="1"/>
    <col min="10499" max="10499" width="9.42578125" style="4" customWidth="1"/>
    <col min="10500" max="10501" width="8.42578125" style="4" customWidth="1"/>
    <col min="10502" max="10502" width="10" style="4" customWidth="1"/>
    <col min="10503" max="10503" width="9.7109375" style="4" customWidth="1"/>
    <col min="10504" max="10504" width="9.5703125" style="4" customWidth="1"/>
    <col min="10505" max="10505" width="9.85546875" style="4" customWidth="1"/>
    <col min="10506" max="10506" width="8.85546875" style="4" customWidth="1"/>
    <col min="10507" max="10508" width="8.7109375" style="4" customWidth="1"/>
    <col min="10509" max="10509" width="8.28515625" style="4" customWidth="1"/>
    <col min="10510" max="10510" width="11" style="4" customWidth="1"/>
    <col min="10511" max="10511" width="11.42578125" style="4" customWidth="1"/>
    <col min="10512" max="10512" width="11" style="4" customWidth="1"/>
    <col min="10513" max="10515" width="0" style="4" hidden="1" customWidth="1"/>
    <col min="10516" max="10516" width="9.140625" style="4"/>
    <col min="10517" max="10517" width="22.28515625" style="4" customWidth="1"/>
    <col min="10518" max="10747" width="9.140625" style="4"/>
    <col min="10748" max="10748" width="21.140625" style="4" customWidth="1"/>
    <col min="10749" max="10749" width="7.5703125" style="4" customWidth="1"/>
    <col min="10750" max="10750" width="6.28515625" style="4" customWidth="1"/>
    <col min="10751" max="10751" width="10.42578125" style="4" customWidth="1"/>
    <col min="10752" max="10753" width="10.5703125" style="4" customWidth="1"/>
    <col min="10754" max="10754" width="7" style="4" customWidth="1"/>
    <col min="10755" max="10755" width="9.42578125" style="4" customWidth="1"/>
    <col min="10756" max="10757" width="8.42578125" style="4" customWidth="1"/>
    <col min="10758" max="10758" width="10" style="4" customWidth="1"/>
    <col min="10759" max="10759" width="9.7109375" style="4" customWidth="1"/>
    <col min="10760" max="10760" width="9.5703125" style="4" customWidth="1"/>
    <col min="10761" max="10761" width="9.85546875" style="4" customWidth="1"/>
    <col min="10762" max="10762" width="8.85546875" style="4" customWidth="1"/>
    <col min="10763" max="10764" width="8.7109375" style="4" customWidth="1"/>
    <col min="10765" max="10765" width="8.28515625" style="4" customWidth="1"/>
    <col min="10766" max="10766" width="11" style="4" customWidth="1"/>
    <col min="10767" max="10767" width="11.42578125" style="4" customWidth="1"/>
    <col min="10768" max="10768" width="11" style="4" customWidth="1"/>
    <col min="10769" max="10771" width="0" style="4" hidden="1" customWidth="1"/>
    <col min="10772" max="10772" width="9.140625" style="4"/>
    <col min="10773" max="10773" width="22.28515625" style="4" customWidth="1"/>
    <col min="10774" max="11003" width="9.140625" style="4"/>
    <col min="11004" max="11004" width="21.140625" style="4" customWidth="1"/>
    <col min="11005" max="11005" width="7.5703125" style="4" customWidth="1"/>
    <col min="11006" max="11006" width="6.28515625" style="4" customWidth="1"/>
    <col min="11007" max="11007" width="10.42578125" style="4" customWidth="1"/>
    <col min="11008" max="11009" width="10.5703125" style="4" customWidth="1"/>
    <col min="11010" max="11010" width="7" style="4" customWidth="1"/>
    <col min="11011" max="11011" width="9.42578125" style="4" customWidth="1"/>
    <col min="11012" max="11013" width="8.42578125" style="4" customWidth="1"/>
    <col min="11014" max="11014" width="10" style="4" customWidth="1"/>
    <col min="11015" max="11015" width="9.7109375" style="4" customWidth="1"/>
    <col min="11016" max="11016" width="9.5703125" style="4" customWidth="1"/>
    <col min="11017" max="11017" width="9.85546875" style="4" customWidth="1"/>
    <col min="11018" max="11018" width="8.85546875" style="4" customWidth="1"/>
    <col min="11019" max="11020" width="8.7109375" style="4" customWidth="1"/>
    <col min="11021" max="11021" width="8.28515625" style="4" customWidth="1"/>
    <col min="11022" max="11022" width="11" style="4" customWidth="1"/>
    <col min="11023" max="11023" width="11.42578125" style="4" customWidth="1"/>
    <col min="11024" max="11024" width="11" style="4" customWidth="1"/>
    <col min="11025" max="11027" width="0" style="4" hidden="1" customWidth="1"/>
    <col min="11028" max="11028" width="9.140625" style="4"/>
    <col min="11029" max="11029" width="22.28515625" style="4" customWidth="1"/>
    <col min="11030" max="11259" width="9.140625" style="4"/>
    <col min="11260" max="11260" width="21.140625" style="4" customWidth="1"/>
    <col min="11261" max="11261" width="7.5703125" style="4" customWidth="1"/>
    <col min="11262" max="11262" width="6.28515625" style="4" customWidth="1"/>
    <col min="11263" max="11263" width="10.42578125" style="4" customWidth="1"/>
    <col min="11264" max="11265" width="10.5703125" style="4" customWidth="1"/>
    <col min="11266" max="11266" width="7" style="4" customWidth="1"/>
    <col min="11267" max="11267" width="9.42578125" style="4" customWidth="1"/>
    <col min="11268" max="11269" width="8.42578125" style="4" customWidth="1"/>
    <col min="11270" max="11270" width="10" style="4" customWidth="1"/>
    <col min="11271" max="11271" width="9.7109375" style="4" customWidth="1"/>
    <col min="11272" max="11272" width="9.5703125" style="4" customWidth="1"/>
    <col min="11273" max="11273" width="9.85546875" style="4" customWidth="1"/>
    <col min="11274" max="11274" width="8.85546875" style="4" customWidth="1"/>
    <col min="11275" max="11276" width="8.7109375" style="4" customWidth="1"/>
    <col min="11277" max="11277" width="8.28515625" style="4" customWidth="1"/>
    <col min="11278" max="11278" width="11" style="4" customWidth="1"/>
    <col min="11279" max="11279" width="11.42578125" style="4" customWidth="1"/>
    <col min="11280" max="11280" width="11" style="4" customWidth="1"/>
    <col min="11281" max="11283" width="0" style="4" hidden="1" customWidth="1"/>
    <col min="11284" max="11284" width="9.140625" style="4"/>
    <col min="11285" max="11285" width="22.28515625" style="4" customWidth="1"/>
    <col min="11286" max="11515" width="9.140625" style="4"/>
    <col min="11516" max="11516" width="21.140625" style="4" customWidth="1"/>
    <col min="11517" max="11517" width="7.5703125" style="4" customWidth="1"/>
    <col min="11518" max="11518" width="6.28515625" style="4" customWidth="1"/>
    <col min="11519" max="11519" width="10.42578125" style="4" customWidth="1"/>
    <col min="11520" max="11521" width="10.5703125" style="4" customWidth="1"/>
    <col min="11522" max="11522" width="7" style="4" customWidth="1"/>
    <col min="11523" max="11523" width="9.42578125" style="4" customWidth="1"/>
    <col min="11524" max="11525" width="8.42578125" style="4" customWidth="1"/>
    <col min="11526" max="11526" width="10" style="4" customWidth="1"/>
    <col min="11527" max="11527" width="9.7109375" style="4" customWidth="1"/>
    <col min="11528" max="11528" width="9.5703125" style="4" customWidth="1"/>
    <col min="11529" max="11529" width="9.85546875" style="4" customWidth="1"/>
    <col min="11530" max="11530" width="8.85546875" style="4" customWidth="1"/>
    <col min="11531" max="11532" width="8.7109375" style="4" customWidth="1"/>
    <col min="11533" max="11533" width="8.28515625" style="4" customWidth="1"/>
    <col min="11534" max="11534" width="11" style="4" customWidth="1"/>
    <col min="11535" max="11535" width="11.42578125" style="4" customWidth="1"/>
    <col min="11536" max="11536" width="11" style="4" customWidth="1"/>
    <col min="11537" max="11539" width="0" style="4" hidden="1" customWidth="1"/>
    <col min="11540" max="11540" width="9.140625" style="4"/>
    <col min="11541" max="11541" width="22.28515625" style="4" customWidth="1"/>
    <col min="11542" max="11771" width="9.140625" style="4"/>
    <col min="11772" max="11772" width="21.140625" style="4" customWidth="1"/>
    <col min="11773" max="11773" width="7.5703125" style="4" customWidth="1"/>
    <col min="11774" max="11774" width="6.28515625" style="4" customWidth="1"/>
    <col min="11775" max="11775" width="10.42578125" style="4" customWidth="1"/>
    <col min="11776" max="11777" width="10.5703125" style="4" customWidth="1"/>
    <col min="11778" max="11778" width="7" style="4" customWidth="1"/>
    <col min="11779" max="11779" width="9.42578125" style="4" customWidth="1"/>
    <col min="11780" max="11781" width="8.42578125" style="4" customWidth="1"/>
    <col min="11782" max="11782" width="10" style="4" customWidth="1"/>
    <col min="11783" max="11783" width="9.7109375" style="4" customWidth="1"/>
    <col min="11784" max="11784" width="9.5703125" style="4" customWidth="1"/>
    <col min="11785" max="11785" width="9.85546875" style="4" customWidth="1"/>
    <col min="11786" max="11786" width="8.85546875" style="4" customWidth="1"/>
    <col min="11787" max="11788" width="8.7109375" style="4" customWidth="1"/>
    <col min="11789" max="11789" width="8.28515625" style="4" customWidth="1"/>
    <col min="11790" max="11790" width="11" style="4" customWidth="1"/>
    <col min="11791" max="11791" width="11.42578125" style="4" customWidth="1"/>
    <col min="11792" max="11792" width="11" style="4" customWidth="1"/>
    <col min="11793" max="11795" width="0" style="4" hidden="1" customWidth="1"/>
    <col min="11796" max="11796" width="9.140625" style="4"/>
    <col min="11797" max="11797" width="22.28515625" style="4" customWidth="1"/>
    <col min="11798" max="12027" width="9.140625" style="4"/>
    <col min="12028" max="12028" width="21.140625" style="4" customWidth="1"/>
    <col min="12029" max="12029" width="7.5703125" style="4" customWidth="1"/>
    <col min="12030" max="12030" width="6.28515625" style="4" customWidth="1"/>
    <col min="12031" max="12031" width="10.42578125" style="4" customWidth="1"/>
    <col min="12032" max="12033" width="10.5703125" style="4" customWidth="1"/>
    <col min="12034" max="12034" width="7" style="4" customWidth="1"/>
    <col min="12035" max="12035" width="9.42578125" style="4" customWidth="1"/>
    <col min="12036" max="12037" width="8.42578125" style="4" customWidth="1"/>
    <col min="12038" max="12038" width="10" style="4" customWidth="1"/>
    <col min="12039" max="12039" width="9.7109375" style="4" customWidth="1"/>
    <col min="12040" max="12040" width="9.5703125" style="4" customWidth="1"/>
    <col min="12041" max="12041" width="9.85546875" style="4" customWidth="1"/>
    <col min="12042" max="12042" width="8.85546875" style="4" customWidth="1"/>
    <col min="12043" max="12044" width="8.7109375" style="4" customWidth="1"/>
    <col min="12045" max="12045" width="8.28515625" style="4" customWidth="1"/>
    <col min="12046" max="12046" width="11" style="4" customWidth="1"/>
    <col min="12047" max="12047" width="11.42578125" style="4" customWidth="1"/>
    <col min="12048" max="12048" width="11" style="4" customWidth="1"/>
    <col min="12049" max="12051" width="0" style="4" hidden="1" customWidth="1"/>
    <col min="12052" max="12052" width="9.140625" style="4"/>
    <col min="12053" max="12053" width="22.28515625" style="4" customWidth="1"/>
    <col min="12054" max="12283" width="9.140625" style="4"/>
    <col min="12284" max="12284" width="21.140625" style="4" customWidth="1"/>
    <col min="12285" max="12285" width="7.5703125" style="4" customWidth="1"/>
    <col min="12286" max="12286" width="6.28515625" style="4" customWidth="1"/>
    <col min="12287" max="12287" width="10.42578125" style="4" customWidth="1"/>
    <col min="12288" max="12289" width="10.5703125" style="4" customWidth="1"/>
    <col min="12290" max="12290" width="7" style="4" customWidth="1"/>
    <col min="12291" max="12291" width="9.42578125" style="4" customWidth="1"/>
    <col min="12292" max="12293" width="8.42578125" style="4" customWidth="1"/>
    <col min="12294" max="12294" width="10" style="4" customWidth="1"/>
    <col min="12295" max="12295" width="9.7109375" style="4" customWidth="1"/>
    <col min="12296" max="12296" width="9.5703125" style="4" customWidth="1"/>
    <col min="12297" max="12297" width="9.85546875" style="4" customWidth="1"/>
    <col min="12298" max="12298" width="8.85546875" style="4" customWidth="1"/>
    <col min="12299" max="12300" width="8.7109375" style="4" customWidth="1"/>
    <col min="12301" max="12301" width="8.28515625" style="4" customWidth="1"/>
    <col min="12302" max="12302" width="11" style="4" customWidth="1"/>
    <col min="12303" max="12303" width="11.42578125" style="4" customWidth="1"/>
    <col min="12304" max="12304" width="11" style="4" customWidth="1"/>
    <col min="12305" max="12307" width="0" style="4" hidden="1" customWidth="1"/>
    <col min="12308" max="12308" width="9.140625" style="4"/>
    <col min="12309" max="12309" width="22.28515625" style="4" customWidth="1"/>
    <col min="12310" max="12539" width="9.140625" style="4"/>
    <col min="12540" max="12540" width="21.140625" style="4" customWidth="1"/>
    <col min="12541" max="12541" width="7.5703125" style="4" customWidth="1"/>
    <col min="12542" max="12542" width="6.28515625" style="4" customWidth="1"/>
    <col min="12543" max="12543" width="10.42578125" style="4" customWidth="1"/>
    <col min="12544" max="12545" width="10.5703125" style="4" customWidth="1"/>
    <col min="12546" max="12546" width="7" style="4" customWidth="1"/>
    <col min="12547" max="12547" width="9.42578125" style="4" customWidth="1"/>
    <col min="12548" max="12549" width="8.42578125" style="4" customWidth="1"/>
    <col min="12550" max="12550" width="10" style="4" customWidth="1"/>
    <col min="12551" max="12551" width="9.7109375" style="4" customWidth="1"/>
    <col min="12552" max="12552" width="9.5703125" style="4" customWidth="1"/>
    <col min="12553" max="12553" width="9.85546875" style="4" customWidth="1"/>
    <col min="12554" max="12554" width="8.85546875" style="4" customWidth="1"/>
    <col min="12555" max="12556" width="8.7109375" style="4" customWidth="1"/>
    <col min="12557" max="12557" width="8.28515625" style="4" customWidth="1"/>
    <col min="12558" max="12558" width="11" style="4" customWidth="1"/>
    <col min="12559" max="12559" width="11.42578125" style="4" customWidth="1"/>
    <col min="12560" max="12560" width="11" style="4" customWidth="1"/>
    <col min="12561" max="12563" width="0" style="4" hidden="1" customWidth="1"/>
    <col min="12564" max="12564" width="9.140625" style="4"/>
    <col min="12565" max="12565" width="22.28515625" style="4" customWidth="1"/>
    <col min="12566" max="12795" width="9.140625" style="4"/>
    <col min="12796" max="12796" width="21.140625" style="4" customWidth="1"/>
    <col min="12797" max="12797" width="7.5703125" style="4" customWidth="1"/>
    <col min="12798" max="12798" width="6.28515625" style="4" customWidth="1"/>
    <col min="12799" max="12799" width="10.42578125" style="4" customWidth="1"/>
    <col min="12800" max="12801" width="10.5703125" style="4" customWidth="1"/>
    <col min="12802" max="12802" width="7" style="4" customWidth="1"/>
    <col min="12803" max="12803" width="9.42578125" style="4" customWidth="1"/>
    <col min="12804" max="12805" width="8.42578125" style="4" customWidth="1"/>
    <col min="12806" max="12806" width="10" style="4" customWidth="1"/>
    <col min="12807" max="12807" width="9.7109375" style="4" customWidth="1"/>
    <col min="12808" max="12808" width="9.5703125" style="4" customWidth="1"/>
    <col min="12809" max="12809" width="9.85546875" style="4" customWidth="1"/>
    <col min="12810" max="12810" width="8.85546875" style="4" customWidth="1"/>
    <col min="12811" max="12812" width="8.7109375" style="4" customWidth="1"/>
    <col min="12813" max="12813" width="8.28515625" style="4" customWidth="1"/>
    <col min="12814" max="12814" width="11" style="4" customWidth="1"/>
    <col min="12815" max="12815" width="11.42578125" style="4" customWidth="1"/>
    <col min="12816" max="12816" width="11" style="4" customWidth="1"/>
    <col min="12817" max="12819" width="0" style="4" hidden="1" customWidth="1"/>
    <col min="12820" max="12820" width="9.140625" style="4"/>
    <col min="12821" max="12821" width="22.28515625" style="4" customWidth="1"/>
    <col min="12822" max="13051" width="9.140625" style="4"/>
    <col min="13052" max="13052" width="21.140625" style="4" customWidth="1"/>
    <col min="13053" max="13053" width="7.5703125" style="4" customWidth="1"/>
    <col min="13054" max="13054" width="6.28515625" style="4" customWidth="1"/>
    <col min="13055" max="13055" width="10.42578125" style="4" customWidth="1"/>
    <col min="13056" max="13057" width="10.5703125" style="4" customWidth="1"/>
    <col min="13058" max="13058" width="7" style="4" customWidth="1"/>
    <col min="13059" max="13059" width="9.42578125" style="4" customWidth="1"/>
    <col min="13060" max="13061" width="8.42578125" style="4" customWidth="1"/>
    <col min="13062" max="13062" width="10" style="4" customWidth="1"/>
    <col min="13063" max="13063" width="9.7109375" style="4" customWidth="1"/>
    <col min="13064" max="13064" width="9.5703125" style="4" customWidth="1"/>
    <col min="13065" max="13065" width="9.85546875" style="4" customWidth="1"/>
    <col min="13066" max="13066" width="8.85546875" style="4" customWidth="1"/>
    <col min="13067" max="13068" width="8.7109375" style="4" customWidth="1"/>
    <col min="13069" max="13069" width="8.28515625" style="4" customWidth="1"/>
    <col min="13070" max="13070" width="11" style="4" customWidth="1"/>
    <col min="13071" max="13071" width="11.42578125" style="4" customWidth="1"/>
    <col min="13072" max="13072" width="11" style="4" customWidth="1"/>
    <col min="13073" max="13075" width="0" style="4" hidden="1" customWidth="1"/>
    <col min="13076" max="13076" width="9.140625" style="4"/>
    <col min="13077" max="13077" width="22.28515625" style="4" customWidth="1"/>
    <col min="13078" max="13307" width="9.140625" style="4"/>
    <col min="13308" max="13308" width="21.140625" style="4" customWidth="1"/>
    <col min="13309" max="13309" width="7.5703125" style="4" customWidth="1"/>
    <col min="13310" max="13310" width="6.28515625" style="4" customWidth="1"/>
    <col min="13311" max="13311" width="10.42578125" style="4" customWidth="1"/>
    <col min="13312" max="13313" width="10.5703125" style="4" customWidth="1"/>
    <col min="13314" max="13314" width="7" style="4" customWidth="1"/>
    <col min="13315" max="13315" width="9.42578125" style="4" customWidth="1"/>
    <col min="13316" max="13317" width="8.42578125" style="4" customWidth="1"/>
    <col min="13318" max="13318" width="10" style="4" customWidth="1"/>
    <col min="13319" max="13319" width="9.7109375" style="4" customWidth="1"/>
    <col min="13320" max="13320" width="9.5703125" style="4" customWidth="1"/>
    <col min="13321" max="13321" width="9.85546875" style="4" customWidth="1"/>
    <col min="13322" max="13322" width="8.85546875" style="4" customWidth="1"/>
    <col min="13323" max="13324" width="8.7109375" style="4" customWidth="1"/>
    <col min="13325" max="13325" width="8.28515625" style="4" customWidth="1"/>
    <col min="13326" max="13326" width="11" style="4" customWidth="1"/>
    <col min="13327" max="13327" width="11.42578125" style="4" customWidth="1"/>
    <col min="13328" max="13328" width="11" style="4" customWidth="1"/>
    <col min="13329" max="13331" width="0" style="4" hidden="1" customWidth="1"/>
    <col min="13332" max="13332" width="9.140625" style="4"/>
    <col min="13333" max="13333" width="22.28515625" style="4" customWidth="1"/>
    <col min="13334" max="13563" width="9.140625" style="4"/>
    <col min="13564" max="13564" width="21.140625" style="4" customWidth="1"/>
    <col min="13565" max="13565" width="7.5703125" style="4" customWidth="1"/>
    <col min="13566" max="13566" width="6.28515625" style="4" customWidth="1"/>
    <col min="13567" max="13567" width="10.42578125" style="4" customWidth="1"/>
    <col min="13568" max="13569" width="10.5703125" style="4" customWidth="1"/>
    <col min="13570" max="13570" width="7" style="4" customWidth="1"/>
    <col min="13571" max="13571" width="9.42578125" style="4" customWidth="1"/>
    <col min="13572" max="13573" width="8.42578125" style="4" customWidth="1"/>
    <col min="13574" max="13574" width="10" style="4" customWidth="1"/>
    <col min="13575" max="13575" width="9.7109375" style="4" customWidth="1"/>
    <col min="13576" max="13576" width="9.5703125" style="4" customWidth="1"/>
    <col min="13577" max="13577" width="9.85546875" style="4" customWidth="1"/>
    <col min="13578" max="13578" width="8.85546875" style="4" customWidth="1"/>
    <col min="13579" max="13580" width="8.7109375" style="4" customWidth="1"/>
    <col min="13581" max="13581" width="8.28515625" style="4" customWidth="1"/>
    <col min="13582" max="13582" width="11" style="4" customWidth="1"/>
    <col min="13583" max="13583" width="11.42578125" style="4" customWidth="1"/>
    <col min="13584" max="13584" width="11" style="4" customWidth="1"/>
    <col min="13585" max="13587" width="0" style="4" hidden="1" customWidth="1"/>
    <col min="13588" max="13588" width="9.140625" style="4"/>
    <col min="13589" max="13589" width="22.28515625" style="4" customWidth="1"/>
    <col min="13590" max="13819" width="9.140625" style="4"/>
    <col min="13820" max="13820" width="21.140625" style="4" customWidth="1"/>
    <col min="13821" max="13821" width="7.5703125" style="4" customWidth="1"/>
    <col min="13822" max="13822" width="6.28515625" style="4" customWidth="1"/>
    <col min="13823" max="13823" width="10.42578125" style="4" customWidth="1"/>
    <col min="13824" max="13825" width="10.5703125" style="4" customWidth="1"/>
    <col min="13826" max="13826" width="7" style="4" customWidth="1"/>
    <col min="13827" max="13827" width="9.42578125" style="4" customWidth="1"/>
    <col min="13828" max="13829" width="8.42578125" style="4" customWidth="1"/>
    <col min="13830" max="13830" width="10" style="4" customWidth="1"/>
    <col min="13831" max="13831" width="9.7109375" style="4" customWidth="1"/>
    <col min="13832" max="13832" width="9.5703125" style="4" customWidth="1"/>
    <col min="13833" max="13833" width="9.85546875" style="4" customWidth="1"/>
    <col min="13834" max="13834" width="8.85546875" style="4" customWidth="1"/>
    <col min="13835" max="13836" width="8.7109375" style="4" customWidth="1"/>
    <col min="13837" max="13837" width="8.28515625" style="4" customWidth="1"/>
    <col min="13838" max="13838" width="11" style="4" customWidth="1"/>
    <col min="13839" max="13839" width="11.42578125" style="4" customWidth="1"/>
    <col min="13840" max="13840" width="11" style="4" customWidth="1"/>
    <col min="13841" max="13843" width="0" style="4" hidden="1" customWidth="1"/>
    <col min="13844" max="13844" width="9.140625" style="4"/>
    <col min="13845" max="13845" width="22.28515625" style="4" customWidth="1"/>
    <col min="13846" max="14075" width="9.140625" style="4"/>
    <col min="14076" max="14076" width="21.140625" style="4" customWidth="1"/>
    <col min="14077" max="14077" width="7.5703125" style="4" customWidth="1"/>
    <col min="14078" max="14078" width="6.28515625" style="4" customWidth="1"/>
    <col min="14079" max="14079" width="10.42578125" style="4" customWidth="1"/>
    <col min="14080" max="14081" width="10.5703125" style="4" customWidth="1"/>
    <col min="14082" max="14082" width="7" style="4" customWidth="1"/>
    <col min="14083" max="14083" width="9.42578125" style="4" customWidth="1"/>
    <col min="14084" max="14085" width="8.42578125" style="4" customWidth="1"/>
    <col min="14086" max="14086" width="10" style="4" customWidth="1"/>
    <col min="14087" max="14087" width="9.7109375" style="4" customWidth="1"/>
    <col min="14088" max="14088" width="9.5703125" style="4" customWidth="1"/>
    <col min="14089" max="14089" width="9.85546875" style="4" customWidth="1"/>
    <col min="14090" max="14090" width="8.85546875" style="4" customWidth="1"/>
    <col min="14091" max="14092" width="8.7109375" style="4" customWidth="1"/>
    <col min="14093" max="14093" width="8.28515625" style="4" customWidth="1"/>
    <col min="14094" max="14094" width="11" style="4" customWidth="1"/>
    <col min="14095" max="14095" width="11.42578125" style="4" customWidth="1"/>
    <col min="14096" max="14096" width="11" style="4" customWidth="1"/>
    <col min="14097" max="14099" width="0" style="4" hidden="1" customWidth="1"/>
    <col min="14100" max="14100" width="9.140625" style="4"/>
    <col min="14101" max="14101" width="22.28515625" style="4" customWidth="1"/>
    <col min="14102" max="14331" width="9.140625" style="4"/>
    <col min="14332" max="14332" width="21.140625" style="4" customWidth="1"/>
    <col min="14333" max="14333" width="7.5703125" style="4" customWidth="1"/>
    <col min="14334" max="14334" width="6.28515625" style="4" customWidth="1"/>
    <col min="14335" max="14335" width="10.42578125" style="4" customWidth="1"/>
    <col min="14336" max="14337" width="10.5703125" style="4" customWidth="1"/>
    <col min="14338" max="14338" width="7" style="4" customWidth="1"/>
    <col min="14339" max="14339" width="9.42578125" style="4" customWidth="1"/>
    <col min="14340" max="14341" width="8.42578125" style="4" customWidth="1"/>
    <col min="14342" max="14342" width="10" style="4" customWidth="1"/>
    <col min="14343" max="14343" width="9.7109375" style="4" customWidth="1"/>
    <col min="14344" max="14344" width="9.5703125" style="4" customWidth="1"/>
    <col min="14345" max="14345" width="9.85546875" style="4" customWidth="1"/>
    <col min="14346" max="14346" width="8.85546875" style="4" customWidth="1"/>
    <col min="14347" max="14348" width="8.7109375" style="4" customWidth="1"/>
    <col min="14349" max="14349" width="8.28515625" style="4" customWidth="1"/>
    <col min="14350" max="14350" width="11" style="4" customWidth="1"/>
    <col min="14351" max="14351" width="11.42578125" style="4" customWidth="1"/>
    <col min="14352" max="14352" width="11" style="4" customWidth="1"/>
    <col min="14353" max="14355" width="0" style="4" hidden="1" customWidth="1"/>
    <col min="14356" max="14356" width="9.140625" style="4"/>
    <col min="14357" max="14357" width="22.28515625" style="4" customWidth="1"/>
    <col min="14358" max="14587" width="9.140625" style="4"/>
    <col min="14588" max="14588" width="21.140625" style="4" customWidth="1"/>
    <col min="14589" max="14589" width="7.5703125" style="4" customWidth="1"/>
    <col min="14590" max="14590" width="6.28515625" style="4" customWidth="1"/>
    <col min="14591" max="14591" width="10.42578125" style="4" customWidth="1"/>
    <col min="14592" max="14593" width="10.5703125" style="4" customWidth="1"/>
    <col min="14594" max="14594" width="7" style="4" customWidth="1"/>
    <col min="14595" max="14595" width="9.42578125" style="4" customWidth="1"/>
    <col min="14596" max="14597" width="8.42578125" style="4" customWidth="1"/>
    <col min="14598" max="14598" width="10" style="4" customWidth="1"/>
    <col min="14599" max="14599" width="9.7109375" style="4" customWidth="1"/>
    <col min="14600" max="14600" width="9.5703125" style="4" customWidth="1"/>
    <col min="14601" max="14601" width="9.85546875" style="4" customWidth="1"/>
    <col min="14602" max="14602" width="8.85546875" style="4" customWidth="1"/>
    <col min="14603" max="14604" width="8.7109375" style="4" customWidth="1"/>
    <col min="14605" max="14605" width="8.28515625" style="4" customWidth="1"/>
    <col min="14606" max="14606" width="11" style="4" customWidth="1"/>
    <col min="14607" max="14607" width="11.42578125" style="4" customWidth="1"/>
    <col min="14608" max="14608" width="11" style="4" customWidth="1"/>
    <col min="14609" max="14611" width="0" style="4" hidden="1" customWidth="1"/>
    <col min="14612" max="14612" width="9.140625" style="4"/>
    <col min="14613" max="14613" width="22.28515625" style="4" customWidth="1"/>
    <col min="14614" max="14843" width="9.140625" style="4"/>
    <col min="14844" max="14844" width="21.140625" style="4" customWidth="1"/>
    <col min="14845" max="14845" width="7.5703125" style="4" customWidth="1"/>
    <col min="14846" max="14846" width="6.28515625" style="4" customWidth="1"/>
    <col min="14847" max="14847" width="10.42578125" style="4" customWidth="1"/>
    <col min="14848" max="14849" width="10.5703125" style="4" customWidth="1"/>
    <col min="14850" max="14850" width="7" style="4" customWidth="1"/>
    <col min="14851" max="14851" width="9.42578125" style="4" customWidth="1"/>
    <col min="14852" max="14853" width="8.42578125" style="4" customWidth="1"/>
    <col min="14854" max="14854" width="10" style="4" customWidth="1"/>
    <col min="14855" max="14855" width="9.7109375" style="4" customWidth="1"/>
    <col min="14856" max="14856" width="9.5703125" style="4" customWidth="1"/>
    <col min="14857" max="14857" width="9.85546875" style="4" customWidth="1"/>
    <col min="14858" max="14858" width="8.85546875" style="4" customWidth="1"/>
    <col min="14859" max="14860" width="8.7109375" style="4" customWidth="1"/>
    <col min="14861" max="14861" width="8.28515625" style="4" customWidth="1"/>
    <col min="14862" max="14862" width="11" style="4" customWidth="1"/>
    <col min="14863" max="14863" width="11.42578125" style="4" customWidth="1"/>
    <col min="14864" max="14864" width="11" style="4" customWidth="1"/>
    <col min="14865" max="14867" width="0" style="4" hidden="1" customWidth="1"/>
    <col min="14868" max="14868" width="9.140625" style="4"/>
    <col min="14869" max="14869" width="22.28515625" style="4" customWidth="1"/>
    <col min="14870" max="15099" width="9.140625" style="4"/>
    <col min="15100" max="15100" width="21.140625" style="4" customWidth="1"/>
    <col min="15101" max="15101" width="7.5703125" style="4" customWidth="1"/>
    <col min="15102" max="15102" width="6.28515625" style="4" customWidth="1"/>
    <col min="15103" max="15103" width="10.42578125" style="4" customWidth="1"/>
    <col min="15104" max="15105" width="10.5703125" style="4" customWidth="1"/>
    <col min="15106" max="15106" width="7" style="4" customWidth="1"/>
    <col min="15107" max="15107" width="9.42578125" style="4" customWidth="1"/>
    <col min="15108" max="15109" width="8.42578125" style="4" customWidth="1"/>
    <col min="15110" max="15110" width="10" style="4" customWidth="1"/>
    <col min="15111" max="15111" width="9.7109375" style="4" customWidth="1"/>
    <col min="15112" max="15112" width="9.5703125" style="4" customWidth="1"/>
    <col min="15113" max="15113" width="9.85546875" style="4" customWidth="1"/>
    <col min="15114" max="15114" width="8.85546875" style="4" customWidth="1"/>
    <col min="15115" max="15116" width="8.7109375" style="4" customWidth="1"/>
    <col min="15117" max="15117" width="8.28515625" style="4" customWidth="1"/>
    <col min="15118" max="15118" width="11" style="4" customWidth="1"/>
    <col min="15119" max="15119" width="11.42578125" style="4" customWidth="1"/>
    <col min="15120" max="15120" width="11" style="4" customWidth="1"/>
    <col min="15121" max="15123" width="0" style="4" hidden="1" customWidth="1"/>
    <col min="15124" max="15124" width="9.140625" style="4"/>
    <col min="15125" max="15125" width="22.28515625" style="4" customWidth="1"/>
    <col min="15126" max="15355" width="9.140625" style="4"/>
    <col min="15356" max="15356" width="21.140625" style="4" customWidth="1"/>
    <col min="15357" max="15357" width="7.5703125" style="4" customWidth="1"/>
    <col min="15358" max="15358" width="6.28515625" style="4" customWidth="1"/>
    <col min="15359" max="15359" width="10.42578125" style="4" customWidth="1"/>
    <col min="15360" max="15361" width="10.5703125" style="4" customWidth="1"/>
    <col min="15362" max="15362" width="7" style="4" customWidth="1"/>
    <col min="15363" max="15363" width="9.42578125" style="4" customWidth="1"/>
    <col min="15364" max="15365" width="8.42578125" style="4" customWidth="1"/>
    <col min="15366" max="15366" width="10" style="4" customWidth="1"/>
    <col min="15367" max="15367" width="9.7109375" style="4" customWidth="1"/>
    <col min="15368" max="15368" width="9.5703125" style="4" customWidth="1"/>
    <col min="15369" max="15369" width="9.85546875" style="4" customWidth="1"/>
    <col min="15370" max="15370" width="8.85546875" style="4" customWidth="1"/>
    <col min="15371" max="15372" width="8.7109375" style="4" customWidth="1"/>
    <col min="15373" max="15373" width="8.28515625" style="4" customWidth="1"/>
    <col min="15374" max="15374" width="11" style="4" customWidth="1"/>
    <col min="15375" max="15375" width="11.42578125" style="4" customWidth="1"/>
    <col min="15376" max="15376" width="11" style="4" customWidth="1"/>
    <col min="15377" max="15379" width="0" style="4" hidden="1" customWidth="1"/>
    <col min="15380" max="15380" width="9.140625" style="4"/>
    <col min="15381" max="15381" width="22.28515625" style="4" customWidth="1"/>
    <col min="15382" max="15611" width="9.140625" style="4"/>
    <col min="15612" max="15612" width="21.140625" style="4" customWidth="1"/>
    <col min="15613" max="15613" width="7.5703125" style="4" customWidth="1"/>
    <col min="15614" max="15614" width="6.28515625" style="4" customWidth="1"/>
    <col min="15615" max="15615" width="10.42578125" style="4" customWidth="1"/>
    <col min="15616" max="15617" width="10.5703125" style="4" customWidth="1"/>
    <col min="15618" max="15618" width="7" style="4" customWidth="1"/>
    <col min="15619" max="15619" width="9.42578125" style="4" customWidth="1"/>
    <col min="15620" max="15621" width="8.42578125" style="4" customWidth="1"/>
    <col min="15622" max="15622" width="10" style="4" customWidth="1"/>
    <col min="15623" max="15623" width="9.7109375" style="4" customWidth="1"/>
    <col min="15624" max="15624" width="9.5703125" style="4" customWidth="1"/>
    <col min="15625" max="15625" width="9.85546875" style="4" customWidth="1"/>
    <col min="15626" max="15626" width="8.85546875" style="4" customWidth="1"/>
    <col min="15627" max="15628" width="8.7109375" style="4" customWidth="1"/>
    <col min="15629" max="15629" width="8.28515625" style="4" customWidth="1"/>
    <col min="15630" max="15630" width="11" style="4" customWidth="1"/>
    <col min="15631" max="15631" width="11.42578125" style="4" customWidth="1"/>
    <col min="15632" max="15632" width="11" style="4" customWidth="1"/>
    <col min="15633" max="15635" width="0" style="4" hidden="1" customWidth="1"/>
    <col min="15636" max="15636" width="9.140625" style="4"/>
    <col min="15637" max="15637" width="22.28515625" style="4" customWidth="1"/>
    <col min="15638" max="15867" width="9.140625" style="4"/>
    <col min="15868" max="15868" width="21.140625" style="4" customWidth="1"/>
    <col min="15869" max="15869" width="7.5703125" style="4" customWidth="1"/>
    <col min="15870" max="15870" width="6.28515625" style="4" customWidth="1"/>
    <col min="15871" max="15871" width="10.42578125" style="4" customWidth="1"/>
    <col min="15872" max="15873" width="10.5703125" style="4" customWidth="1"/>
    <col min="15874" max="15874" width="7" style="4" customWidth="1"/>
    <col min="15875" max="15875" width="9.42578125" style="4" customWidth="1"/>
    <col min="15876" max="15877" width="8.42578125" style="4" customWidth="1"/>
    <col min="15878" max="15878" width="10" style="4" customWidth="1"/>
    <col min="15879" max="15879" width="9.7109375" style="4" customWidth="1"/>
    <col min="15880" max="15880" width="9.5703125" style="4" customWidth="1"/>
    <col min="15881" max="15881" width="9.85546875" style="4" customWidth="1"/>
    <col min="15882" max="15882" width="8.85546875" style="4" customWidth="1"/>
    <col min="15883" max="15884" width="8.7109375" style="4" customWidth="1"/>
    <col min="15885" max="15885" width="8.28515625" style="4" customWidth="1"/>
    <col min="15886" max="15886" width="11" style="4" customWidth="1"/>
    <col min="15887" max="15887" width="11.42578125" style="4" customWidth="1"/>
    <col min="15888" max="15888" width="11" style="4" customWidth="1"/>
    <col min="15889" max="15891" width="0" style="4" hidden="1" customWidth="1"/>
    <col min="15892" max="15892" width="9.140625" style="4"/>
    <col min="15893" max="15893" width="22.28515625" style="4" customWidth="1"/>
    <col min="15894" max="16123" width="9.140625" style="4"/>
    <col min="16124" max="16124" width="21.140625" style="4" customWidth="1"/>
    <col min="16125" max="16125" width="7.5703125" style="4" customWidth="1"/>
    <col min="16126" max="16126" width="6.28515625" style="4" customWidth="1"/>
    <col min="16127" max="16127" width="10.42578125" style="4" customWidth="1"/>
    <col min="16128" max="16129" width="10.5703125" style="4" customWidth="1"/>
    <col min="16130" max="16130" width="7" style="4" customWidth="1"/>
    <col min="16131" max="16131" width="9.42578125" style="4" customWidth="1"/>
    <col min="16132" max="16133" width="8.42578125" style="4" customWidth="1"/>
    <col min="16134" max="16134" width="10" style="4" customWidth="1"/>
    <col min="16135" max="16135" width="9.7109375" style="4" customWidth="1"/>
    <col min="16136" max="16136" width="9.5703125" style="4" customWidth="1"/>
    <col min="16137" max="16137" width="9.85546875" style="4" customWidth="1"/>
    <col min="16138" max="16138" width="8.85546875" style="4" customWidth="1"/>
    <col min="16139" max="16140" width="8.7109375" style="4" customWidth="1"/>
    <col min="16141" max="16141" width="8.28515625" style="4" customWidth="1"/>
    <col min="16142" max="16142" width="11" style="4" customWidth="1"/>
    <col min="16143" max="16143" width="11.42578125" style="4" customWidth="1"/>
    <col min="16144" max="16144" width="11" style="4" customWidth="1"/>
    <col min="16145" max="16147" width="0" style="4" hidden="1" customWidth="1"/>
    <col min="16148" max="16148" width="9.140625" style="4"/>
    <col min="16149" max="16149" width="22.28515625" style="4" customWidth="1"/>
    <col min="16150" max="16384" width="9.140625" style="4"/>
  </cols>
  <sheetData>
    <row r="1" spans="1:249" ht="15.75" x14ac:dyDescent="0.2">
      <c r="A1" s="105" t="s">
        <v>80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</row>
    <row r="2" spans="1:249" ht="12.75" customHeight="1" x14ac:dyDescent="0.2">
      <c r="A2" s="106" t="s">
        <v>0</v>
      </c>
      <c r="B2" s="107" t="s">
        <v>1</v>
      </c>
      <c r="C2" s="108" t="s">
        <v>2</v>
      </c>
      <c r="D2" s="109" t="s">
        <v>3</v>
      </c>
      <c r="E2" s="108" t="s">
        <v>4</v>
      </c>
      <c r="F2" s="112" t="s">
        <v>5</v>
      </c>
      <c r="G2" s="113" t="s">
        <v>6</v>
      </c>
      <c r="H2" s="116" t="s">
        <v>7</v>
      </c>
      <c r="I2" s="118" t="s">
        <v>8</v>
      </c>
      <c r="J2" s="119"/>
      <c r="K2" s="119"/>
      <c r="L2" s="119"/>
      <c r="M2" s="119"/>
      <c r="N2" s="119"/>
      <c r="O2" s="119"/>
      <c r="P2" s="119"/>
      <c r="Q2" s="119"/>
      <c r="R2" s="92"/>
      <c r="S2" s="122" t="s">
        <v>84</v>
      </c>
      <c r="T2" s="122" t="s">
        <v>85</v>
      </c>
      <c r="U2" s="122" t="s">
        <v>9</v>
      </c>
      <c r="V2" s="103" t="s">
        <v>10</v>
      </c>
      <c r="W2" s="103" t="s">
        <v>11</v>
      </c>
      <c r="X2" s="104" t="s">
        <v>12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</row>
    <row r="3" spans="1:249" x14ac:dyDescent="0.2">
      <c r="A3" s="106"/>
      <c r="B3" s="107"/>
      <c r="C3" s="108"/>
      <c r="D3" s="110"/>
      <c r="E3" s="108"/>
      <c r="F3" s="112"/>
      <c r="G3" s="114"/>
      <c r="H3" s="116"/>
      <c r="I3" s="120" t="s">
        <v>81</v>
      </c>
      <c r="J3" s="121"/>
      <c r="K3" s="121"/>
      <c r="L3" s="121"/>
      <c r="M3" s="121"/>
      <c r="N3" s="121"/>
      <c r="O3" s="121"/>
      <c r="P3" s="121"/>
      <c r="Q3" s="121"/>
      <c r="R3" s="93"/>
      <c r="S3" s="122"/>
      <c r="T3" s="122"/>
      <c r="U3" s="122"/>
      <c r="V3" s="103"/>
      <c r="W3" s="103"/>
      <c r="X3" s="104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</row>
    <row r="4" spans="1:249" ht="45" x14ac:dyDescent="0.2">
      <c r="A4" s="106"/>
      <c r="B4" s="107"/>
      <c r="C4" s="108"/>
      <c r="D4" s="111"/>
      <c r="E4" s="108"/>
      <c r="F4" s="112"/>
      <c r="G4" s="115"/>
      <c r="H4" s="117"/>
      <c r="I4" s="5" t="s">
        <v>82</v>
      </c>
      <c r="J4" s="5" t="s">
        <v>86</v>
      </c>
      <c r="K4" s="5" t="s">
        <v>87</v>
      </c>
      <c r="L4" s="5" t="s">
        <v>88</v>
      </c>
      <c r="M4" s="5" t="s">
        <v>83</v>
      </c>
      <c r="N4" s="5" t="s">
        <v>89</v>
      </c>
      <c r="O4" s="5" t="s">
        <v>90</v>
      </c>
      <c r="P4" s="5" t="s">
        <v>91</v>
      </c>
      <c r="Q4" s="5" t="s">
        <v>92</v>
      </c>
      <c r="R4" s="5"/>
      <c r="S4" s="122"/>
      <c r="T4" s="122"/>
      <c r="U4" s="122"/>
      <c r="V4" s="103"/>
      <c r="W4" s="103"/>
      <c r="X4" s="104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spans="1:249" x14ac:dyDescent="0.2">
      <c r="A5" s="58">
        <v>1</v>
      </c>
      <c r="B5" s="8">
        <v>2</v>
      </c>
      <c r="C5" s="7">
        <v>3</v>
      </c>
      <c r="D5" s="7">
        <v>4</v>
      </c>
      <c r="E5" s="7">
        <v>5</v>
      </c>
      <c r="F5" s="9">
        <v>6</v>
      </c>
      <c r="G5" s="10">
        <v>7</v>
      </c>
      <c r="H5" s="57">
        <v>8</v>
      </c>
      <c r="I5" s="7">
        <v>9</v>
      </c>
      <c r="J5" s="7">
        <v>10</v>
      </c>
      <c r="K5" s="11">
        <v>11</v>
      </c>
      <c r="L5" s="11">
        <v>12</v>
      </c>
      <c r="M5" s="12">
        <v>13</v>
      </c>
      <c r="N5" s="12">
        <v>14</v>
      </c>
      <c r="O5" s="12">
        <v>15</v>
      </c>
      <c r="P5" s="12">
        <v>16</v>
      </c>
      <c r="Q5" s="7">
        <v>17</v>
      </c>
      <c r="R5" s="56"/>
      <c r="S5" s="13">
        <v>17</v>
      </c>
      <c r="T5" s="64">
        <v>18</v>
      </c>
      <c r="U5" s="7">
        <v>19</v>
      </c>
      <c r="V5" s="13">
        <v>20</v>
      </c>
      <c r="W5" s="15">
        <v>21</v>
      </c>
      <c r="X5" s="16">
        <v>22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</row>
    <row r="6" spans="1:249" x14ac:dyDescent="0.2">
      <c r="A6" s="59"/>
      <c r="B6" s="8"/>
      <c r="C6" s="7"/>
      <c r="D6" s="7"/>
      <c r="E6" s="7"/>
      <c r="F6" s="9"/>
      <c r="G6" s="14"/>
      <c r="H6" s="57"/>
      <c r="I6" s="7"/>
      <c r="J6" s="7"/>
      <c r="K6" s="11"/>
      <c r="L6" s="11"/>
      <c r="M6" s="12"/>
      <c r="N6" s="12"/>
      <c r="O6" s="12"/>
      <c r="P6" s="12"/>
      <c r="Q6" s="7"/>
      <c r="R6" s="56"/>
      <c r="S6" s="56"/>
      <c r="T6" s="56"/>
      <c r="U6" s="7"/>
      <c r="V6" s="56"/>
      <c r="W6" s="15"/>
      <c r="X6" s="16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</row>
    <row r="7" spans="1:249" x14ac:dyDescent="0.2">
      <c r="A7" s="60">
        <v>1</v>
      </c>
      <c r="B7" s="17" t="s">
        <v>15</v>
      </c>
      <c r="C7" s="18">
        <v>1974</v>
      </c>
      <c r="D7" s="18">
        <v>3</v>
      </c>
      <c r="E7" s="18" t="s">
        <v>14</v>
      </c>
      <c r="F7" s="19">
        <v>1078.3499999999999</v>
      </c>
      <c r="G7" s="30"/>
      <c r="H7" s="21">
        <v>82.4</v>
      </c>
      <c r="I7" s="63">
        <v>4.5519999999999996</v>
      </c>
      <c r="J7" s="83">
        <v>12.571</v>
      </c>
      <c r="K7" s="84">
        <v>21.37</v>
      </c>
      <c r="L7" s="88">
        <v>25.425999999999998</v>
      </c>
      <c r="M7" s="100"/>
      <c r="N7" s="24"/>
      <c r="O7" s="24"/>
      <c r="P7" s="23"/>
      <c r="Q7" s="23"/>
      <c r="R7" s="23"/>
      <c r="S7" s="25">
        <f t="shared" ref="S7:S39" si="0">I7+J7+K7+L7</f>
        <v>63.918999999999997</v>
      </c>
      <c r="T7" s="25">
        <f>M7+N7+O7+P7+Q7</f>
        <v>0</v>
      </c>
      <c r="U7" s="16">
        <f>S7+T7</f>
        <v>63.918999999999997</v>
      </c>
      <c r="V7" s="28">
        <f t="shared" ref="V7:V15" si="1">(F7+G7)*12</f>
        <v>12940.199999999999</v>
      </c>
      <c r="W7" s="26">
        <f>1-(U7/V7)</f>
        <v>0.99506043183258375</v>
      </c>
      <c r="X7" s="16">
        <f t="shared" ref="X7:X20" si="2">(U7/9)</f>
        <v>7.1021111111111104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</row>
    <row r="8" spans="1:249" x14ac:dyDescent="0.2">
      <c r="A8" s="60">
        <v>2</v>
      </c>
      <c r="B8" s="17" t="s">
        <v>16</v>
      </c>
      <c r="C8" s="18">
        <v>1987</v>
      </c>
      <c r="D8" s="18">
        <v>5</v>
      </c>
      <c r="E8" s="18" t="s">
        <v>13</v>
      </c>
      <c r="F8" s="31">
        <v>4346.3</v>
      </c>
      <c r="G8" s="20">
        <v>195.1</v>
      </c>
      <c r="H8" s="32">
        <v>408.6</v>
      </c>
      <c r="I8" s="62">
        <v>15.488</v>
      </c>
      <c r="J8" s="99">
        <v>64.198999999999998</v>
      </c>
      <c r="K8" s="84">
        <v>97.18</v>
      </c>
      <c r="L8" s="88">
        <v>116.666</v>
      </c>
      <c r="M8" s="100"/>
      <c r="N8" s="24"/>
      <c r="O8" s="24"/>
      <c r="P8" s="23"/>
      <c r="Q8" s="23"/>
      <c r="R8" s="23"/>
      <c r="S8" s="25">
        <f t="shared" si="0"/>
        <v>293.53300000000002</v>
      </c>
      <c r="T8" s="25">
        <f>M8+N8+O8+P8+Q8+R8</f>
        <v>0</v>
      </c>
      <c r="U8" s="16">
        <f t="shared" ref="U8:U20" si="3">S8+T8</f>
        <v>293.53300000000002</v>
      </c>
      <c r="V8" s="28">
        <f t="shared" si="1"/>
        <v>54496.800000000003</v>
      </c>
      <c r="W8" s="26">
        <f t="shared" ref="W8:W20" si="4">1-(U8/V8)</f>
        <v>0.99461375713803379</v>
      </c>
      <c r="X8" s="16">
        <f t="shared" si="2"/>
        <v>32.614777777777782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249" x14ac:dyDescent="0.2">
      <c r="A9" s="60">
        <v>3</v>
      </c>
      <c r="B9" s="17" t="s">
        <v>17</v>
      </c>
      <c r="C9" s="18">
        <v>1994</v>
      </c>
      <c r="D9" s="18">
        <v>5</v>
      </c>
      <c r="E9" s="18" t="s">
        <v>13</v>
      </c>
      <c r="F9" s="33">
        <v>4713.8</v>
      </c>
      <c r="G9" s="20">
        <v>215.9</v>
      </c>
      <c r="H9" s="28">
        <v>361.5</v>
      </c>
      <c r="I9" s="22">
        <v>26.896999999999998</v>
      </c>
      <c r="J9" s="83">
        <v>61.13</v>
      </c>
      <c r="K9" s="84">
        <v>92.027000000000001</v>
      </c>
      <c r="L9" s="88">
        <v>106.864</v>
      </c>
      <c r="M9" s="100"/>
      <c r="N9" s="24"/>
      <c r="O9" s="24"/>
      <c r="P9" s="23"/>
      <c r="Q9" s="23"/>
      <c r="R9" s="23"/>
      <c r="S9" s="25">
        <f t="shared" si="0"/>
        <v>286.91800000000001</v>
      </c>
      <c r="T9" s="25">
        <f t="shared" ref="T9:T57" si="5">M9+N9+O9+P9+Q9+R9</f>
        <v>0</v>
      </c>
      <c r="U9" s="16">
        <f t="shared" si="3"/>
        <v>286.91800000000001</v>
      </c>
      <c r="V9" s="28">
        <f t="shared" si="1"/>
        <v>59156.399999999994</v>
      </c>
      <c r="W9" s="26">
        <f t="shared" si="4"/>
        <v>0.99514984008492746</v>
      </c>
      <c r="X9" s="16">
        <f t="shared" si="2"/>
        <v>31.879777777777779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</row>
    <row r="10" spans="1:249" x14ac:dyDescent="0.2">
      <c r="A10" s="60">
        <v>4</v>
      </c>
      <c r="B10" s="17" t="s">
        <v>18</v>
      </c>
      <c r="C10" s="18">
        <v>1994</v>
      </c>
      <c r="D10" s="18">
        <v>5</v>
      </c>
      <c r="E10" s="18" t="s">
        <v>13</v>
      </c>
      <c r="F10" s="33">
        <v>1937.1</v>
      </c>
      <c r="G10" s="20"/>
      <c r="H10" s="28">
        <v>149.80000000000001</v>
      </c>
      <c r="I10" s="22">
        <v>10.334</v>
      </c>
      <c r="J10" s="83">
        <v>30.99</v>
      </c>
      <c r="K10" s="84">
        <v>50.643000000000001</v>
      </c>
      <c r="L10" s="88">
        <v>57.715000000000003</v>
      </c>
      <c r="M10" s="100"/>
      <c r="N10" s="24"/>
      <c r="O10" s="24"/>
      <c r="P10" s="23"/>
      <c r="Q10" s="23"/>
      <c r="R10" s="23"/>
      <c r="S10" s="25">
        <f t="shared" si="0"/>
        <v>149.68200000000002</v>
      </c>
      <c r="T10" s="25">
        <f t="shared" si="5"/>
        <v>0</v>
      </c>
      <c r="U10" s="16">
        <f t="shared" si="3"/>
        <v>149.68200000000002</v>
      </c>
      <c r="V10" s="28">
        <f t="shared" si="1"/>
        <v>23245.199999999997</v>
      </c>
      <c r="W10" s="26">
        <f t="shared" si="4"/>
        <v>0.9935607351195086</v>
      </c>
      <c r="X10" s="16">
        <f t="shared" si="2"/>
        <v>16.631333333333334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</row>
    <row r="11" spans="1:249" x14ac:dyDescent="0.2">
      <c r="A11" s="60">
        <v>5</v>
      </c>
      <c r="B11" s="17" t="s">
        <v>19</v>
      </c>
      <c r="C11" s="18">
        <v>1996</v>
      </c>
      <c r="D11" s="18">
        <v>5</v>
      </c>
      <c r="E11" s="18" t="s">
        <v>13</v>
      </c>
      <c r="F11" s="34">
        <v>4780.3</v>
      </c>
      <c r="G11" s="20">
        <v>74</v>
      </c>
      <c r="H11" s="35">
        <v>395.5</v>
      </c>
      <c r="I11" s="22">
        <v>22.417000000000002</v>
      </c>
      <c r="J11" s="83">
        <v>80.251999999999995</v>
      </c>
      <c r="K11" s="84">
        <v>118.06</v>
      </c>
      <c r="L11" s="88">
        <v>138.69900000000001</v>
      </c>
      <c r="M11" s="100"/>
      <c r="N11" s="24"/>
      <c r="O11" s="24"/>
      <c r="P11" s="23"/>
      <c r="Q11" s="23"/>
      <c r="R11" s="23"/>
      <c r="S11" s="25">
        <f t="shared" si="0"/>
        <v>359.428</v>
      </c>
      <c r="T11" s="25">
        <f t="shared" si="5"/>
        <v>0</v>
      </c>
      <c r="U11" s="16">
        <f t="shared" si="3"/>
        <v>359.428</v>
      </c>
      <c r="V11" s="28">
        <f t="shared" si="1"/>
        <v>58251.600000000006</v>
      </c>
      <c r="W11" s="26">
        <f t="shared" si="4"/>
        <v>0.99382973171552369</v>
      </c>
      <c r="X11" s="16">
        <f t="shared" si="2"/>
        <v>39.936444444444447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</row>
    <row r="12" spans="1:249" x14ac:dyDescent="0.2">
      <c r="A12" s="60">
        <v>6</v>
      </c>
      <c r="B12" s="17" t="s">
        <v>20</v>
      </c>
      <c r="C12" s="36">
        <v>1997</v>
      </c>
      <c r="D12" s="36">
        <v>5</v>
      </c>
      <c r="E12" s="18" t="s">
        <v>13</v>
      </c>
      <c r="F12" s="19">
        <v>1918.3</v>
      </c>
      <c r="G12" s="20"/>
      <c r="H12" s="21">
        <v>151</v>
      </c>
      <c r="I12" s="22">
        <v>9.1780000000000008</v>
      </c>
      <c r="J12" s="83">
        <v>31.007999999999999</v>
      </c>
      <c r="K12" s="84">
        <v>48.286999999999999</v>
      </c>
      <c r="L12" s="88">
        <v>56.924999999999997</v>
      </c>
      <c r="M12" s="100"/>
      <c r="N12" s="24"/>
      <c r="O12" s="24"/>
      <c r="P12" s="23"/>
      <c r="Q12" s="23"/>
      <c r="R12" s="23"/>
      <c r="S12" s="25">
        <f t="shared" si="0"/>
        <v>145.398</v>
      </c>
      <c r="T12" s="25">
        <f t="shared" si="5"/>
        <v>0</v>
      </c>
      <c r="U12" s="16">
        <f t="shared" si="3"/>
        <v>145.398</v>
      </c>
      <c r="V12" s="28">
        <f t="shared" si="1"/>
        <v>23019.599999999999</v>
      </c>
      <c r="W12" s="26">
        <f t="shared" si="4"/>
        <v>0.99368373038627955</v>
      </c>
      <c r="X12" s="16">
        <f t="shared" si="2"/>
        <v>16.155333333333331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</row>
    <row r="13" spans="1:249" ht="19.5" customHeight="1" x14ac:dyDescent="0.2">
      <c r="A13" s="60">
        <v>7</v>
      </c>
      <c r="B13" s="78" t="s">
        <v>61</v>
      </c>
      <c r="C13" s="36">
        <v>1989</v>
      </c>
      <c r="D13" s="36">
        <v>3</v>
      </c>
      <c r="E13" s="101" t="s">
        <v>69</v>
      </c>
      <c r="F13" s="19">
        <v>1317.1</v>
      </c>
      <c r="G13" s="20">
        <v>49.8</v>
      </c>
      <c r="H13" s="21">
        <v>104.4</v>
      </c>
      <c r="I13" s="77">
        <v>7.4130000000000003</v>
      </c>
      <c r="J13" s="83">
        <v>15.236000000000001</v>
      </c>
      <c r="K13" s="84">
        <v>23.667000000000002</v>
      </c>
      <c r="L13" s="88">
        <v>27.140999999999998</v>
      </c>
      <c r="M13" s="100"/>
      <c r="N13" s="76"/>
      <c r="O13" s="76"/>
      <c r="P13" s="75"/>
      <c r="Q13" s="23"/>
      <c r="R13" s="23"/>
      <c r="S13" s="25">
        <f t="shared" si="0"/>
        <v>73.456999999999994</v>
      </c>
      <c r="T13" s="25">
        <f t="shared" si="5"/>
        <v>0</v>
      </c>
      <c r="U13" s="16">
        <f t="shared" ref="U13:U19" si="6">S13+T13</f>
        <v>73.456999999999994</v>
      </c>
      <c r="V13" s="28">
        <f t="shared" si="1"/>
        <v>16402.8</v>
      </c>
      <c r="W13" s="26">
        <f t="shared" ref="W13:W19" si="7">1-(U13/V13)</f>
        <v>0.99552167922549806</v>
      </c>
      <c r="X13" s="16">
        <f t="shared" ref="X13:X19" si="8">(U13/9)</f>
        <v>8.161888888888889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</row>
    <row r="14" spans="1:249" ht="15" x14ac:dyDescent="0.2">
      <c r="A14" s="60">
        <v>8</v>
      </c>
      <c r="B14" s="78" t="s">
        <v>62</v>
      </c>
      <c r="C14" s="36">
        <v>2003</v>
      </c>
      <c r="D14" s="36">
        <v>3</v>
      </c>
      <c r="E14" s="82" t="s">
        <v>14</v>
      </c>
      <c r="F14" s="19">
        <v>1751</v>
      </c>
      <c r="G14" s="20"/>
      <c r="H14" s="21">
        <v>149.5</v>
      </c>
      <c r="I14" s="77">
        <v>12.76</v>
      </c>
      <c r="J14" s="83">
        <v>21.904</v>
      </c>
      <c r="K14" s="84">
        <v>22.33</v>
      </c>
      <c r="L14" s="88">
        <v>20.66</v>
      </c>
      <c r="M14" s="100"/>
      <c r="N14" s="76"/>
      <c r="O14" s="76"/>
      <c r="P14" s="23"/>
      <c r="Q14" s="23"/>
      <c r="R14" s="23"/>
      <c r="S14" s="25">
        <f t="shared" si="0"/>
        <v>77.653999999999996</v>
      </c>
      <c r="T14" s="25">
        <f t="shared" si="5"/>
        <v>0</v>
      </c>
      <c r="U14" s="16">
        <f t="shared" si="6"/>
        <v>77.653999999999996</v>
      </c>
      <c r="V14" s="28">
        <f t="shared" si="1"/>
        <v>21012</v>
      </c>
      <c r="W14" s="26">
        <f t="shared" si="7"/>
        <v>0.99630430230344569</v>
      </c>
      <c r="X14" s="16">
        <f t="shared" si="8"/>
        <v>8.628222222222222</v>
      </c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</row>
    <row r="15" spans="1:249" x14ac:dyDescent="0.2">
      <c r="A15" s="60">
        <v>9</v>
      </c>
      <c r="B15" s="78" t="s">
        <v>63</v>
      </c>
      <c r="C15" s="36">
        <v>1987</v>
      </c>
      <c r="D15" s="36">
        <v>3</v>
      </c>
      <c r="E15" s="101" t="s">
        <v>70</v>
      </c>
      <c r="F15" s="19">
        <v>1344.78</v>
      </c>
      <c r="G15" s="20"/>
      <c r="H15" s="21">
        <v>98.1</v>
      </c>
      <c r="I15" s="77">
        <v>9.49</v>
      </c>
      <c r="J15" s="83">
        <v>18.93</v>
      </c>
      <c r="K15" s="84">
        <v>25.54</v>
      </c>
      <c r="L15" s="88">
        <v>31.05</v>
      </c>
      <c r="M15" s="100"/>
      <c r="N15" s="76"/>
      <c r="O15" s="76"/>
      <c r="P15" s="75"/>
      <c r="Q15" s="23"/>
      <c r="R15" s="23"/>
      <c r="S15" s="25">
        <f t="shared" si="0"/>
        <v>85.01</v>
      </c>
      <c r="T15" s="25">
        <f t="shared" si="5"/>
        <v>0</v>
      </c>
      <c r="U15" s="16">
        <f t="shared" si="6"/>
        <v>85.01</v>
      </c>
      <c r="V15" s="28">
        <f t="shared" si="1"/>
        <v>16137.36</v>
      </c>
      <c r="W15" s="26">
        <f t="shared" si="7"/>
        <v>0.99473209992216816</v>
      </c>
      <c r="X15" s="16">
        <f t="shared" si="8"/>
        <v>9.4455555555555559</v>
      </c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</row>
    <row r="16" spans="1:249" x14ac:dyDescent="0.2">
      <c r="A16" s="60">
        <v>10</v>
      </c>
      <c r="B16" s="17" t="s">
        <v>73</v>
      </c>
      <c r="C16" s="18">
        <v>1971</v>
      </c>
      <c r="D16" s="18">
        <v>2</v>
      </c>
      <c r="E16" s="18" t="s">
        <v>14</v>
      </c>
      <c r="F16" s="19">
        <v>483.3</v>
      </c>
      <c r="G16" s="20"/>
      <c r="H16" s="21">
        <v>36.799999999999997</v>
      </c>
      <c r="I16" s="77">
        <v>3.165</v>
      </c>
      <c r="J16" s="83">
        <v>7.6390000000000002</v>
      </c>
      <c r="K16" s="84">
        <v>13.11</v>
      </c>
      <c r="L16" s="88">
        <v>18.079999999999998</v>
      </c>
      <c r="M16" s="100"/>
      <c r="N16" s="76"/>
      <c r="O16" s="76"/>
      <c r="P16" s="75"/>
      <c r="Q16" s="23"/>
      <c r="R16" s="23"/>
      <c r="S16" s="25">
        <f t="shared" si="0"/>
        <v>41.994</v>
      </c>
      <c r="T16" s="25">
        <f t="shared" si="5"/>
        <v>0</v>
      </c>
      <c r="U16" s="16">
        <f t="shared" ref="U16" si="9">S16+T16</f>
        <v>41.994</v>
      </c>
      <c r="V16" s="28"/>
      <c r="W16" s="26"/>
      <c r="X16" s="16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</row>
    <row r="17" spans="1:249" x14ac:dyDescent="0.2">
      <c r="A17" s="60">
        <v>11</v>
      </c>
      <c r="B17" s="17" t="s">
        <v>53</v>
      </c>
      <c r="C17" s="36">
        <v>1975</v>
      </c>
      <c r="D17" s="36">
        <v>3</v>
      </c>
      <c r="E17" s="18" t="s">
        <v>14</v>
      </c>
      <c r="F17" s="65">
        <v>1044.75</v>
      </c>
      <c r="G17" s="66"/>
      <c r="H17" s="66">
        <v>76.599999999999994</v>
      </c>
      <c r="I17" s="67">
        <v>9.2080000000000002</v>
      </c>
      <c r="J17" s="83">
        <v>19.649999999999999</v>
      </c>
      <c r="K17" s="84">
        <v>30.81</v>
      </c>
      <c r="L17" s="88">
        <v>37.268999999999998</v>
      </c>
      <c r="M17" s="100"/>
      <c r="N17" s="24"/>
      <c r="O17" s="24"/>
      <c r="P17" s="23"/>
      <c r="Q17" s="23"/>
      <c r="R17" s="23"/>
      <c r="S17" s="25">
        <f t="shared" si="0"/>
        <v>96.936999999999983</v>
      </c>
      <c r="T17" s="25">
        <f t="shared" si="5"/>
        <v>0</v>
      </c>
      <c r="U17" s="16">
        <f t="shared" si="6"/>
        <v>96.936999999999983</v>
      </c>
      <c r="V17" s="28">
        <f>(F17+G17)*12</f>
        <v>12537</v>
      </c>
      <c r="W17" s="26">
        <f t="shared" si="7"/>
        <v>0.99226792693626864</v>
      </c>
      <c r="X17" s="16">
        <f t="shared" si="8"/>
        <v>10.770777777777775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</row>
    <row r="18" spans="1:249" x14ac:dyDescent="0.2">
      <c r="A18" s="60">
        <v>12</v>
      </c>
      <c r="B18" s="17" t="s">
        <v>22</v>
      </c>
      <c r="C18" s="18">
        <v>1993</v>
      </c>
      <c r="D18" s="18">
        <v>5</v>
      </c>
      <c r="E18" s="18" t="s">
        <v>13</v>
      </c>
      <c r="F18" s="27">
        <v>2904.3</v>
      </c>
      <c r="G18" s="29">
        <v>1010.8</v>
      </c>
      <c r="H18" s="21">
        <v>231.1</v>
      </c>
      <c r="I18" s="22">
        <v>30.335000000000001</v>
      </c>
      <c r="J18" s="83">
        <v>51.362000000000002</v>
      </c>
      <c r="K18" s="84">
        <v>70.790000000000006</v>
      </c>
      <c r="L18" s="88">
        <v>83.481999999999999</v>
      </c>
      <c r="M18" s="100"/>
      <c r="N18" s="24"/>
      <c r="O18" s="24"/>
      <c r="P18" s="23"/>
      <c r="Q18" s="23"/>
      <c r="R18" s="23"/>
      <c r="S18" s="25">
        <f t="shared" si="0"/>
        <v>235.96900000000002</v>
      </c>
      <c r="T18" s="25">
        <f t="shared" si="5"/>
        <v>0</v>
      </c>
      <c r="U18" s="16">
        <f t="shared" si="6"/>
        <v>235.96900000000002</v>
      </c>
      <c r="V18" s="28">
        <f>(F18+G18)*12</f>
        <v>46981.200000000004</v>
      </c>
      <c r="W18" s="26">
        <f t="shared" si="7"/>
        <v>0.99497737392829477</v>
      </c>
      <c r="X18" s="16">
        <f t="shared" si="8"/>
        <v>26.218777777777781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</row>
    <row r="19" spans="1:249" ht="15" x14ac:dyDescent="0.2">
      <c r="A19" s="60">
        <v>13</v>
      </c>
      <c r="B19" s="78" t="s">
        <v>65</v>
      </c>
      <c r="C19" s="81">
        <v>2015</v>
      </c>
      <c r="D19" s="18">
        <v>3</v>
      </c>
      <c r="E19" s="82" t="s">
        <v>14</v>
      </c>
      <c r="F19" s="27">
        <v>1611.2</v>
      </c>
      <c r="G19" s="29"/>
      <c r="H19" s="21">
        <v>184.8</v>
      </c>
      <c r="I19" s="74">
        <v>8.9369999999999994</v>
      </c>
      <c r="J19" s="83">
        <v>20.343</v>
      </c>
      <c r="K19" s="84">
        <v>36.764000000000003</v>
      </c>
      <c r="L19" s="88">
        <v>41.32</v>
      </c>
      <c r="M19" s="100"/>
      <c r="N19" s="76"/>
      <c r="O19" s="76"/>
      <c r="P19" s="75"/>
      <c r="Q19" s="23"/>
      <c r="R19" s="23"/>
      <c r="S19" s="25">
        <f t="shared" si="0"/>
        <v>107.364</v>
      </c>
      <c r="T19" s="25">
        <f t="shared" si="5"/>
        <v>0</v>
      </c>
      <c r="U19" s="16">
        <f t="shared" si="6"/>
        <v>107.364</v>
      </c>
      <c r="V19" s="28">
        <f>(F19+G19)*12</f>
        <v>19334.400000000001</v>
      </c>
      <c r="W19" s="26">
        <f t="shared" si="7"/>
        <v>0.9944469960278054</v>
      </c>
      <c r="X19" s="16">
        <f t="shared" si="8"/>
        <v>11.929333333333334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</row>
    <row r="20" spans="1:249" x14ac:dyDescent="0.2">
      <c r="A20" s="60">
        <v>14</v>
      </c>
      <c r="B20" s="17" t="s">
        <v>23</v>
      </c>
      <c r="C20" s="18">
        <v>2004</v>
      </c>
      <c r="D20" s="18">
        <v>5</v>
      </c>
      <c r="E20" s="18" t="s">
        <v>21</v>
      </c>
      <c r="F20" s="27">
        <v>1609.52</v>
      </c>
      <c r="G20" s="20"/>
      <c r="H20" s="21">
        <v>166.1</v>
      </c>
      <c r="I20" s="22">
        <v>12.12</v>
      </c>
      <c r="J20" s="83">
        <v>21.1</v>
      </c>
      <c r="K20" s="84">
        <v>31.09</v>
      </c>
      <c r="L20" s="88">
        <v>36.340000000000003</v>
      </c>
      <c r="M20" s="100"/>
      <c r="N20" s="24"/>
      <c r="O20" s="24"/>
      <c r="P20" s="23"/>
      <c r="Q20" s="23"/>
      <c r="R20" s="23"/>
      <c r="S20" s="25">
        <f t="shared" si="0"/>
        <v>100.65</v>
      </c>
      <c r="T20" s="25">
        <f t="shared" si="5"/>
        <v>0</v>
      </c>
      <c r="U20" s="16">
        <f t="shared" si="3"/>
        <v>100.65</v>
      </c>
      <c r="V20" s="28">
        <f>(F20+G20)*12</f>
        <v>19314.239999999998</v>
      </c>
      <c r="W20" s="26">
        <f t="shared" si="4"/>
        <v>0.99478881902679062</v>
      </c>
      <c r="X20" s="16">
        <f t="shared" si="2"/>
        <v>11.183333333333334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</row>
    <row r="21" spans="1:249" x14ac:dyDescent="0.2">
      <c r="A21" s="60">
        <v>15</v>
      </c>
      <c r="B21" s="17" t="s">
        <v>54</v>
      </c>
      <c r="C21" s="18">
        <v>2013</v>
      </c>
      <c r="D21" s="18">
        <v>3</v>
      </c>
      <c r="E21" s="18" t="s">
        <v>14</v>
      </c>
      <c r="F21" s="27">
        <v>2325.1999999999998</v>
      </c>
      <c r="G21" s="20"/>
      <c r="H21" s="21">
        <v>270.60000000000002</v>
      </c>
      <c r="I21" s="22">
        <v>11.932</v>
      </c>
      <c r="J21" s="83">
        <v>21.87</v>
      </c>
      <c r="K21" s="84">
        <v>38.69</v>
      </c>
      <c r="L21" s="88">
        <v>44.722000000000001</v>
      </c>
      <c r="M21" s="100"/>
      <c r="N21" s="24"/>
      <c r="O21" s="24"/>
      <c r="P21" s="23"/>
      <c r="Q21" s="23"/>
      <c r="R21" s="23"/>
      <c r="S21" s="25">
        <f t="shared" si="0"/>
        <v>117.214</v>
      </c>
      <c r="T21" s="25">
        <f t="shared" si="5"/>
        <v>0</v>
      </c>
      <c r="U21" s="16">
        <f t="shared" ref="U21:U25" si="10">S21+T21</f>
        <v>117.214</v>
      </c>
      <c r="V21" s="28">
        <f>(F21+G21)*12</f>
        <v>27902.399999999998</v>
      </c>
      <c r="W21" s="26">
        <f t="shared" ref="W21:W25" si="11">1-(U21/V21)</f>
        <v>0.99579914272607373</v>
      </c>
      <c r="X21" s="16">
        <f t="shared" ref="X21:X25" si="12">(U21/9)</f>
        <v>13.023777777777777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</row>
    <row r="22" spans="1:249" x14ac:dyDescent="0.2">
      <c r="A22" s="60">
        <v>16</v>
      </c>
      <c r="B22" s="86" t="s">
        <v>74</v>
      </c>
      <c r="C22" s="89">
        <v>2019</v>
      </c>
      <c r="D22" s="90" t="s">
        <v>75</v>
      </c>
      <c r="E22" s="89" t="s">
        <v>14</v>
      </c>
      <c r="F22" s="91">
        <v>3066.3</v>
      </c>
      <c r="G22" s="85"/>
      <c r="H22" s="91">
        <v>461.4</v>
      </c>
      <c r="I22" s="97">
        <v>15.92</v>
      </c>
      <c r="J22" s="102">
        <v>27.83</v>
      </c>
      <c r="K22" s="87">
        <v>50.06</v>
      </c>
      <c r="L22" s="88">
        <v>63.65</v>
      </c>
      <c r="M22" s="100"/>
      <c r="N22" s="24"/>
      <c r="O22" s="24"/>
      <c r="P22" s="23"/>
      <c r="Q22" s="23"/>
      <c r="R22" s="23"/>
      <c r="S22" s="25">
        <f t="shared" si="0"/>
        <v>157.46</v>
      </c>
      <c r="T22" s="25">
        <f t="shared" si="5"/>
        <v>0</v>
      </c>
      <c r="U22" s="16">
        <f t="shared" ref="U22" si="13">S22+T22</f>
        <v>157.46</v>
      </c>
      <c r="V22" s="28"/>
      <c r="W22" s="26"/>
      <c r="X22" s="16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</row>
    <row r="23" spans="1:249" x14ac:dyDescent="0.2">
      <c r="A23" s="60">
        <v>17</v>
      </c>
      <c r="B23" s="86" t="s">
        <v>76</v>
      </c>
      <c r="C23" s="89">
        <v>2020</v>
      </c>
      <c r="D23" s="90" t="s">
        <v>77</v>
      </c>
      <c r="E23" s="89" t="s">
        <v>14</v>
      </c>
      <c r="F23" s="94">
        <v>2228.6</v>
      </c>
      <c r="G23" s="85"/>
      <c r="H23" s="91">
        <v>425.37</v>
      </c>
      <c r="I23" s="98">
        <v>11.55</v>
      </c>
      <c r="J23" s="102">
        <v>27.638999999999999</v>
      </c>
      <c r="K23" s="87">
        <v>37.832999999999998</v>
      </c>
      <c r="L23" s="88">
        <v>42.05</v>
      </c>
      <c r="M23" s="100"/>
      <c r="N23" s="24"/>
      <c r="O23" s="24"/>
      <c r="P23" s="23"/>
      <c r="Q23" s="23"/>
      <c r="R23" s="23"/>
      <c r="S23" s="25">
        <f t="shared" ref="S23" si="14">I23+J23+K23+L23</f>
        <v>119.07199999999999</v>
      </c>
      <c r="T23" s="25">
        <f t="shared" ref="T23" si="15">M23+N23+O23+P23+Q23+R23</f>
        <v>0</v>
      </c>
      <c r="U23" s="16">
        <f t="shared" ref="U23" si="16">S23+T23</f>
        <v>119.07199999999999</v>
      </c>
      <c r="V23" s="28"/>
      <c r="W23" s="26"/>
      <c r="X23" s="16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</row>
    <row r="24" spans="1:249" ht="15" x14ac:dyDescent="0.2">
      <c r="A24" s="60">
        <v>18</v>
      </c>
      <c r="B24" s="17" t="s">
        <v>68</v>
      </c>
      <c r="C24" s="81">
        <v>2011</v>
      </c>
      <c r="D24" s="18">
        <v>4</v>
      </c>
      <c r="E24" s="82" t="s">
        <v>71</v>
      </c>
      <c r="F24" s="27">
        <v>1624.6</v>
      </c>
      <c r="G24" s="95"/>
      <c r="H24" s="96">
        <v>150.30000000000001</v>
      </c>
      <c r="I24" s="74">
        <v>13.44</v>
      </c>
      <c r="J24" s="83">
        <v>26.472000000000001</v>
      </c>
      <c r="K24" s="84">
        <v>37.475999999999999</v>
      </c>
      <c r="L24" s="88">
        <v>42.66</v>
      </c>
      <c r="M24" s="100"/>
      <c r="N24" s="76"/>
      <c r="O24" s="76"/>
      <c r="P24" s="75"/>
      <c r="Q24" s="23"/>
      <c r="R24" s="23"/>
      <c r="S24" s="25">
        <f t="shared" si="0"/>
        <v>120.048</v>
      </c>
      <c r="T24" s="25">
        <f t="shared" si="5"/>
        <v>0</v>
      </c>
      <c r="U24" s="16">
        <f>S24+T24</f>
        <v>120.048</v>
      </c>
      <c r="V24" s="28">
        <f t="shared" ref="V24:V57" si="17">(F24+G24)*12</f>
        <v>19495.199999999997</v>
      </c>
      <c r="W24" s="26">
        <f>1-(U24/V24)</f>
        <v>0.99384217653576268</v>
      </c>
      <c r="X24" s="16">
        <f t="shared" si="12"/>
        <v>13.338666666666667</v>
      </c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</row>
    <row r="25" spans="1:249" ht="11.25" customHeight="1" x14ac:dyDescent="0.2">
      <c r="A25" s="60">
        <v>19</v>
      </c>
      <c r="B25" s="68" t="s">
        <v>55</v>
      </c>
      <c r="C25" s="69">
        <v>1997</v>
      </c>
      <c r="D25" s="69">
        <v>5</v>
      </c>
      <c r="E25" s="69" t="s">
        <v>13</v>
      </c>
      <c r="F25" s="27">
        <v>2179.6999999999998</v>
      </c>
      <c r="G25" s="20"/>
      <c r="H25" s="21">
        <v>0</v>
      </c>
      <c r="I25" s="22">
        <v>6.6669999999999998</v>
      </c>
      <c r="J25" s="83">
        <v>33.450000000000003</v>
      </c>
      <c r="K25" s="84">
        <v>53.99</v>
      </c>
      <c r="L25" s="88">
        <v>60.991999999999997</v>
      </c>
      <c r="M25" s="100"/>
      <c r="N25" s="24"/>
      <c r="O25" s="24"/>
      <c r="P25" s="23"/>
      <c r="Q25" s="23"/>
      <c r="R25" s="23"/>
      <c r="S25" s="25">
        <f t="shared" si="0"/>
        <v>155.09899999999999</v>
      </c>
      <c r="T25" s="25">
        <f t="shared" si="5"/>
        <v>0</v>
      </c>
      <c r="U25" s="16">
        <f t="shared" si="10"/>
        <v>155.09899999999999</v>
      </c>
      <c r="V25" s="28">
        <f t="shared" si="17"/>
        <v>26156.399999999998</v>
      </c>
      <c r="W25" s="26">
        <f t="shared" si="11"/>
        <v>0.99407032313315291</v>
      </c>
      <c r="X25" s="16">
        <f t="shared" si="12"/>
        <v>17.233222222222221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</row>
    <row r="26" spans="1:249" x14ac:dyDescent="0.2">
      <c r="A26" s="60">
        <v>20</v>
      </c>
      <c r="B26" s="17" t="s">
        <v>25</v>
      </c>
      <c r="C26" s="18">
        <v>1990</v>
      </c>
      <c r="D26" s="18">
        <v>4</v>
      </c>
      <c r="E26" s="18" t="s">
        <v>13</v>
      </c>
      <c r="F26" s="27">
        <v>1773.4</v>
      </c>
      <c r="G26" s="20"/>
      <c r="H26" s="21">
        <v>153.1</v>
      </c>
      <c r="I26" s="22">
        <v>7.58</v>
      </c>
      <c r="J26" s="83">
        <v>16.96</v>
      </c>
      <c r="K26" s="84">
        <v>25.73</v>
      </c>
      <c r="L26" s="88">
        <v>28.93</v>
      </c>
      <c r="M26" s="100"/>
      <c r="N26" s="24"/>
      <c r="O26" s="24"/>
      <c r="P26" s="23"/>
      <c r="Q26" s="23"/>
      <c r="R26" s="23"/>
      <c r="S26" s="25">
        <f t="shared" si="0"/>
        <v>79.199999999999989</v>
      </c>
      <c r="T26" s="25">
        <f t="shared" si="5"/>
        <v>0</v>
      </c>
      <c r="U26" s="16">
        <f t="shared" ref="U26:U40" si="18">S26+T26</f>
        <v>79.199999999999989</v>
      </c>
      <c r="V26" s="28">
        <f t="shared" si="17"/>
        <v>21280.800000000003</v>
      </c>
      <c r="W26" s="26">
        <f t="shared" ref="W26:W40" si="19">1-(U26/V26)</f>
        <v>0.99627833540092481</v>
      </c>
      <c r="X26" s="16">
        <f t="shared" ref="X26:X43" si="20">(U26/9)</f>
        <v>8.7999999999999989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</row>
    <row r="27" spans="1:249" x14ac:dyDescent="0.2">
      <c r="A27" s="60">
        <v>21</v>
      </c>
      <c r="B27" s="17" t="s">
        <v>56</v>
      </c>
      <c r="C27" s="18">
        <v>1978</v>
      </c>
      <c r="D27" s="18">
        <v>3</v>
      </c>
      <c r="E27" s="18" t="s">
        <v>14</v>
      </c>
      <c r="F27" s="27">
        <v>1049.0999999999999</v>
      </c>
      <c r="G27" s="20"/>
      <c r="H27" s="21">
        <v>153.1</v>
      </c>
      <c r="I27" s="22">
        <v>7.0220000000000002</v>
      </c>
      <c r="J27" s="83">
        <v>16.795000000000002</v>
      </c>
      <c r="K27" s="84">
        <v>26.1</v>
      </c>
      <c r="L27" s="88">
        <v>30.606000000000002</v>
      </c>
      <c r="M27" s="100"/>
      <c r="N27" s="24"/>
      <c r="O27" s="24"/>
      <c r="P27" s="23"/>
      <c r="Q27" s="23"/>
      <c r="R27" s="23"/>
      <c r="S27" s="25">
        <f t="shared" si="0"/>
        <v>80.522999999999996</v>
      </c>
      <c r="T27" s="25">
        <f t="shared" si="5"/>
        <v>0</v>
      </c>
      <c r="U27" s="16">
        <f t="shared" ref="U27" si="21">S27+T27</f>
        <v>80.522999999999996</v>
      </c>
      <c r="V27" s="28">
        <f t="shared" si="17"/>
        <v>12589.199999999999</v>
      </c>
      <c r="W27" s="26">
        <f t="shared" ref="W27" si="22">1-(U27/V27)</f>
        <v>0.99360380325993714</v>
      </c>
      <c r="X27" s="16">
        <f t="shared" ref="X27" si="23">(U27/9)</f>
        <v>8.9469999999999992</v>
      </c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</row>
    <row r="28" spans="1:249" x14ac:dyDescent="0.2">
      <c r="A28" s="60">
        <v>22</v>
      </c>
      <c r="B28" s="17" t="s">
        <v>26</v>
      </c>
      <c r="C28" s="18">
        <v>2007</v>
      </c>
      <c r="D28" s="18">
        <v>6</v>
      </c>
      <c r="E28" s="18" t="s">
        <v>14</v>
      </c>
      <c r="F28" s="27">
        <v>2552.1</v>
      </c>
      <c r="G28" s="20"/>
      <c r="H28" s="21">
        <v>444.3</v>
      </c>
      <c r="I28" s="22">
        <v>10.66</v>
      </c>
      <c r="J28" s="83">
        <v>28.27</v>
      </c>
      <c r="K28" s="84">
        <v>49.95</v>
      </c>
      <c r="L28" s="88">
        <v>58.32</v>
      </c>
      <c r="M28" s="100"/>
      <c r="N28" s="24"/>
      <c r="O28" s="24"/>
      <c r="P28" s="23"/>
      <c r="Q28" s="23"/>
      <c r="R28" s="23"/>
      <c r="S28" s="25">
        <f t="shared" si="0"/>
        <v>147.19999999999999</v>
      </c>
      <c r="T28" s="25">
        <f t="shared" si="5"/>
        <v>0</v>
      </c>
      <c r="U28" s="16">
        <f t="shared" si="18"/>
        <v>147.19999999999999</v>
      </c>
      <c r="V28" s="28">
        <f t="shared" si="17"/>
        <v>30625.199999999997</v>
      </c>
      <c r="W28" s="26">
        <f t="shared" si="19"/>
        <v>0.99519350077713775</v>
      </c>
      <c r="X28" s="16">
        <f t="shared" si="20"/>
        <v>16.355555555555554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</row>
    <row r="29" spans="1:249" x14ac:dyDescent="0.2">
      <c r="A29" s="60">
        <v>23</v>
      </c>
      <c r="B29" s="17" t="s">
        <v>28</v>
      </c>
      <c r="C29" s="18">
        <v>2007</v>
      </c>
      <c r="D29" s="18">
        <v>5</v>
      </c>
      <c r="E29" s="18" t="s">
        <v>27</v>
      </c>
      <c r="F29" s="19">
        <v>1812.8</v>
      </c>
      <c r="G29" s="39"/>
      <c r="H29" s="21">
        <v>116.6</v>
      </c>
      <c r="I29" s="22">
        <v>11.28</v>
      </c>
      <c r="J29" s="83">
        <v>23.33</v>
      </c>
      <c r="K29" s="84">
        <v>37.659999999999997</v>
      </c>
      <c r="L29" s="88">
        <v>45.01</v>
      </c>
      <c r="M29" s="100"/>
      <c r="N29" s="24"/>
      <c r="O29" s="24"/>
      <c r="P29" s="23"/>
      <c r="Q29" s="23"/>
      <c r="R29" s="23"/>
      <c r="S29" s="25">
        <f t="shared" si="0"/>
        <v>117.28</v>
      </c>
      <c r="T29" s="25">
        <f t="shared" si="5"/>
        <v>0</v>
      </c>
      <c r="U29" s="16">
        <f t="shared" si="18"/>
        <v>117.28</v>
      </c>
      <c r="V29" s="28">
        <f t="shared" si="17"/>
        <v>21753.599999999999</v>
      </c>
      <c r="W29" s="26">
        <f t="shared" si="19"/>
        <v>0.99460870844365989</v>
      </c>
      <c r="X29" s="16">
        <f t="shared" si="20"/>
        <v>13.031111111111111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</row>
    <row r="30" spans="1:249" x14ac:dyDescent="0.2">
      <c r="A30" s="60">
        <v>24</v>
      </c>
      <c r="B30" s="17" t="s">
        <v>29</v>
      </c>
      <c r="C30" s="18">
        <v>2002</v>
      </c>
      <c r="D30" s="18">
        <v>5</v>
      </c>
      <c r="E30" s="18" t="s">
        <v>14</v>
      </c>
      <c r="F30" s="19">
        <v>4615</v>
      </c>
      <c r="G30" s="29">
        <v>971.3</v>
      </c>
      <c r="H30" s="21">
        <v>382.5</v>
      </c>
      <c r="I30" s="22">
        <v>24.93</v>
      </c>
      <c r="J30" s="83">
        <v>54.71</v>
      </c>
      <c r="K30" s="84">
        <v>86.1</v>
      </c>
      <c r="L30" s="88">
        <v>103.32599999999999</v>
      </c>
      <c r="M30" s="100"/>
      <c r="N30" s="24"/>
      <c r="O30" s="24"/>
      <c r="P30" s="23"/>
      <c r="Q30" s="23"/>
      <c r="R30" s="23"/>
      <c r="S30" s="25">
        <f t="shared" si="0"/>
        <v>269.06600000000003</v>
      </c>
      <c r="T30" s="25">
        <f t="shared" si="5"/>
        <v>0</v>
      </c>
      <c r="U30" s="16">
        <f t="shared" si="18"/>
        <v>269.06600000000003</v>
      </c>
      <c r="V30" s="28">
        <f t="shared" si="17"/>
        <v>67035.600000000006</v>
      </c>
      <c r="W30" s="26">
        <f t="shared" si="19"/>
        <v>0.99598622224609012</v>
      </c>
      <c r="X30" s="16">
        <f t="shared" si="20"/>
        <v>29.896222222222224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</row>
    <row r="31" spans="1:249" x14ac:dyDescent="0.2">
      <c r="A31" s="60">
        <v>25</v>
      </c>
      <c r="B31" s="17" t="s">
        <v>30</v>
      </c>
      <c r="C31" s="18">
        <v>2006</v>
      </c>
      <c r="D31" s="18">
        <v>7</v>
      </c>
      <c r="E31" s="18" t="s">
        <v>14</v>
      </c>
      <c r="F31" s="27">
        <v>1602.2</v>
      </c>
      <c r="G31" s="39"/>
      <c r="H31" s="21">
        <v>323.7</v>
      </c>
      <c r="I31" s="22">
        <v>7.1440000000000001</v>
      </c>
      <c r="J31" s="83">
        <v>15.114000000000001</v>
      </c>
      <c r="K31" s="84">
        <v>26.640999999999998</v>
      </c>
      <c r="L31" s="88">
        <v>32.834000000000003</v>
      </c>
      <c r="M31" s="100"/>
      <c r="N31" s="24"/>
      <c r="O31" s="24"/>
      <c r="P31" s="23"/>
      <c r="Q31" s="23"/>
      <c r="R31" s="23"/>
      <c r="S31" s="25">
        <f t="shared" si="0"/>
        <v>81.733000000000004</v>
      </c>
      <c r="T31" s="25">
        <f t="shared" si="5"/>
        <v>0</v>
      </c>
      <c r="U31" s="16">
        <f t="shared" si="18"/>
        <v>81.733000000000004</v>
      </c>
      <c r="V31" s="28">
        <f t="shared" si="17"/>
        <v>19226.400000000001</v>
      </c>
      <c r="W31" s="26">
        <f t="shared" si="19"/>
        <v>0.99574891815420463</v>
      </c>
      <c r="X31" s="16">
        <f t="shared" si="20"/>
        <v>9.0814444444444451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</row>
    <row r="32" spans="1:249" x14ac:dyDescent="0.2">
      <c r="A32" s="60">
        <v>26</v>
      </c>
      <c r="B32" s="17" t="s">
        <v>31</v>
      </c>
      <c r="C32" s="18">
        <v>2006</v>
      </c>
      <c r="D32" s="18">
        <v>5</v>
      </c>
      <c r="E32" s="18" t="s">
        <v>32</v>
      </c>
      <c r="F32" s="31">
        <v>1855.1</v>
      </c>
      <c r="G32" s="39"/>
      <c r="H32" s="32">
        <v>116.8</v>
      </c>
      <c r="I32" s="22">
        <v>9.7959999999999994</v>
      </c>
      <c r="J32" s="83">
        <v>18.923999999999999</v>
      </c>
      <c r="K32" s="84">
        <v>30.884</v>
      </c>
      <c r="L32" s="88">
        <v>38.494999999999997</v>
      </c>
      <c r="M32" s="100"/>
      <c r="N32" s="24"/>
      <c r="O32" s="24"/>
      <c r="P32" s="23"/>
      <c r="Q32" s="23"/>
      <c r="R32" s="23"/>
      <c r="S32" s="25">
        <f t="shared" si="0"/>
        <v>98.09899999999999</v>
      </c>
      <c r="T32" s="25">
        <f t="shared" si="5"/>
        <v>0</v>
      </c>
      <c r="U32" s="16">
        <f t="shared" si="18"/>
        <v>98.09899999999999</v>
      </c>
      <c r="V32" s="28">
        <f t="shared" si="17"/>
        <v>22261.199999999997</v>
      </c>
      <c r="W32" s="26">
        <f t="shared" si="19"/>
        <v>0.99559327439670819</v>
      </c>
      <c r="X32" s="16">
        <f t="shared" si="20"/>
        <v>10.899888888888889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</row>
    <row r="33" spans="1:249" x14ac:dyDescent="0.2">
      <c r="A33" s="60">
        <v>27</v>
      </c>
      <c r="B33" s="17" t="s">
        <v>33</v>
      </c>
      <c r="C33" s="18">
        <v>2004</v>
      </c>
      <c r="D33" s="18">
        <v>5</v>
      </c>
      <c r="E33" s="18" t="s">
        <v>24</v>
      </c>
      <c r="F33" s="33">
        <v>4704.01</v>
      </c>
      <c r="G33" s="39"/>
      <c r="H33" s="40">
        <v>425.5</v>
      </c>
      <c r="I33" s="22">
        <v>23.984999999999999</v>
      </c>
      <c r="J33" s="83">
        <v>52.152000000000001</v>
      </c>
      <c r="K33" s="84">
        <v>81.38</v>
      </c>
      <c r="L33" s="88">
        <v>93.591999999999999</v>
      </c>
      <c r="M33" s="100"/>
      <c r="N33" s="24"/>
      <c r="O33" s="24"/>
      <c r="P33" s="23"/>
      <c r="Q33" s="23"/>
      <c r="R33" s="23"/>
      <c r="S33" s="25">
        <f t="shared" si="0"/>
        <v>251.10899999999998</v>
      </c>
      <c r="T33" s="25">
        <f t="shared" si="5"/>
        <v>0</v>
      </c>
      <c r="U33" s="16">
        <f t="shared" si="18"/>
        <v>251.10899999999998</v>
      </c>
      <c r="V33" s="28">
        <f t="shared" si="17"/>
        <v>56448.12</v>
      </c>
      <c r="W33" s="26">
        <f t="shared" si="19"/>
        <v>0.99555150818131766</v>
      </c>
      <c r="X33" s="16">
        <f t="shared" si="20"/>
        <v>27.900999999999996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</row>
    <row r="34" spans="1:249" x14ac:dyDescent="0.2">
      <c r="A34" s="60">
        <v>28</v>
      </c>
      <c r="B34" s="17" t="s">
        <v>34</v>
      </c>
      <c r="C34" s="18">
        <v>2004</v>
      </c>
      <c r="D34" s="18">
        <v>5</v>
      </c>
      <c r="E34" s="18" t="s">
        <v>13</v>
      </c>
      <c r="F34" s="27">
        <v>1541.1</v>
      </c>
      <c r="G34" s="41">
        <v>374.9</v>
      </c>
      <c r="H34" s="21">
        <v>146.6</v>
      </c>
      <c r="I34" s="22">
        <v>13.03</v>
      </c>
      <c r="J34" s="83">
        <v>24.335000000000001</v>
      </c>
      <c r="K34" s="84">
        <v>37.56</v>
      </c>
      <c r="L34" s="88">
        <v>44.652999999999999</v>
      </c>
      <c r="M34" s="100"/>
      <c r="N34" s="24"/>
      <c r="O34" s="24"/>
      <c r="P34" s="23"/>
      <c r="Q34" s="23"/>
      <c r="R34" s="23"/>
      <c r="S34" s="25">
        <f t="shared" si="0"/>
        <v>119.578</v>
      </c>
      <c r="T34" s="25">
        <f t="shared" si="5"/>
        <v>0</v>
      </c>
      <c r="U34" s="16">
        <f t="shared" si="18"/>
        <v>119.578</v>
      </c>
      <c r="V34" s="28">
        <f t="shared" si="17"/>
        <v>22992</v>
      </c>
      <c r="W34" s="26">
        <f t="shared" si="19"/>
        <v>0.99479914752957554</v>
      </c>
      <c r="X34" s="16">
        <f t="shared" si="20"/>
        <v>13.286444444444445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</row>
    <row r="35" spans="1:249" s="80" customFormat="1" ht="14.25" customHeight="1" x14ac:dyDescent="0.25">
      <c r="A35" s="60">
        <v>29</v>
      </c>
      <c r="B35" s="70" t="s">
        <v>57</v>
      </c>
      <c r="C35" s="18">
        <v>2007</v>
      </c>
      <c r="D35" s="18">
        <v>7</v>
      </c>
      <c r="E35" s="52" t="s">
        <v>58</v>
      </c>
      <c r="F35" s="19">
        <v>6313.24</v>
      </c>
      <c r="G35" s="42">
        <v>49.2</v>
      </c>
      <c r="H35" s="71">
        <v>854.4</v>
      </c>
      <c r="I35" s="22">
        <v>24.87</v>
      </c>
      <c r="J35" s="83">
        <v>52.58</v>
      </c>
      <c r="K35" s="84">
        <v>87.183000000000007</v>
      </c>
      <c r="L35" s="88">
        <v>106.51</v>
      </c>
      <c r="M35" s="100"/>
      <c r="N35" s="24"/>
      <c r="O35" s="24"/>
      <c r="P35" s="23"/>
      <c r="Q35" s="23"/>
      <c r="R35" s="23"/>
      <c r="S35" s="25">
        <f t="shared" si="0"/>
        <v>271.14300000000003</v>
      </c>
      <c r="T35" s="25">
        <f t="shared" si="5"/>
        <v>0</v>
      </c>
      <c r="U35" s="16">
        <f t="shared" ref="U35" si="24">S35+T35</f>
        <v>271.14300000000003</v>
      </c>
      <c r="V35" s="28">
        <f t="shared" si="17"/>
        <v>76349.279999999999</v>
      </c>
      <c r="W35" s="26">
        <f t="shared" ref="W35" si="25">1-(U35/V35)</f>
        <v>0.99644865020338114</v>
      </c>
      <c r="X35" s="16">
        <f t="shared" ref="X35" si="26">(U35/9)</f>
        <v>30.127000000000002</v>
      </c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</row>
    <row r="36" spans="1:249" x14ac:dyDescent="0.2">
      <c r="A36" s="60">
        <v>30</v>
      </c>
      <c r="B36" s="17" t="s">
        <v>36</v>
      </c>
      <c r="C36" s="18">
        <v>2008</v>
      </c>
      <c r="D36" s="18">
        <v>10</v>
      </c>
      <c r="E36" s="18" t="s">
        <v>24</v>
      </c>
      <c r="F36" s="43">
        <v>5089</v>
      </c>
      <c r="G36" s="42">
        <v>46.5</v>
      </c>
      <c r="H36" s="32">
        <v>918</v>
      </c>
      <c r="I36" s="22">
        <v>26.225000000000001</v>
      </c>
      <c r="J36" s="83">
        <v>66.704999999999998</v>
      </c>
      <c r="K36" s="84">
        <v>78.033000000000001</v>
      </c>
      <c r="L36" s="88">
        <v>94.045000000000002</v>
      </c>
      <c r="M36" s="100"/>
      <c r="N36" s="24"/>
      <c r="O36" s="24"/>
      <c r="P36" s="23"/>
      <c r="Q36" s="23"/>
      <c r="R36" s="23"/>
      <c r="S36" s="25">
        <f t="shared" si="0"/>
        <v>265.00800000000004</v>
      </c>
      <c r="T36" s="25">
        <f t="shared" si="5"/>
        <v>0</v>
      </c>
      <c r="U36" s="16">
        <f t="shared" si="18"/>
        <v>265.00800000000004</v>
      </c>
      <c r="V36" s="28">
        <f t="shared" si="17"/>
        <v>61626</v>
      </c>
      <c r="W36" s="26">
        <f t="shared" si="19"/>
        <v>0.99569973712394122</v>
      </c>
      <c r="X36" s="16">
        <f t="shared" si="20"/>
        <v>29.445333333333338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</row>
    <row r="37" spans="1:249" x14ac:dyDescent="0.2">
      <c r="A37" s="60">
        <v>31</v>
      </c>
      <c r="B37" s="17" t="s">
        <v>59</v>
      </c>
      <c r="C37" s="18">
        <v>1978</v>
      </c>
      <c r="D37" s="18">
        <v>3</v>
      </c>
      <c r="E37" s="18" t="s">
        <v>14</v>
      </c>
      <c r="F37" s="43">
        <v>1085.58</v>
      </c>
      <c r="G37" s="72"/>
      <c r="H37" s="73">
        <v>84.4</v>
      </c>
      <c r="I37" s="74">
        <v>3.52</v>
      </c>
      <c r="J37" s="83">
        <v>10.929</v>
      </c>
      <c r="K37" s="84">
        <v>22.88</v>
      </c>
      <c r="L37" s="88">
        <v>27.835000000000001</v>
      </c>
      <c r="M37" s="100"/>
      <c r="N37" s="76"/>
      <c r="O37" s="76"/>
      <c r="P37" s="23"/>
      <c r="Q37" s="23"/>
      <c r="R37" s="23"/>
      <c r="S37" s="25">
        <f t="shared" si="0"/>
        <v>65.164000000000001</v>
      </c>
      <c r="T37" s="25">
        <f t="shared" si="5"/>
        <v>0</v>
      </c>
      <c r="U37" s="16">
        <f t="shared" ref="U37:U38" si="27">S37+T37</f>
        <v>65.164000000000001</v>
      </c>
      <c r="V37" s="28">
        <f t="shared" si="17"/>
        <v>13026.96</v>
      </c>
      <c r="W37" s="26">
        <f t="shared" ref="W37:W38" si="28">1-(U37/V37)</f>
        <v>0.99499775849469096</v>
      </c>
      <c r="X37" s="16">
        <f t="shared" ref="X37:X38" si="29">(U37/9)</f>
        <v>7.2404444444444449</v>
      </c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</row>
    <row r="38" spans="1:249" ht="15" x14ac:dyDescent="0.2">
      <c r="A38" s="60">
        <v>32</v>
      </c>
      <c r="B38" s="17" t="s">
        <v>66</v>
      </c>
      <c r="C38" s="81">
        <v>1980</v>
      </c>
      <c r="D38" s="18">
        <v>3</v>
      </c>
      <c r="E38" s="82" t="s">
        <v>14</v>
      </c>
      <c r="F38" s="43">
        <v>1079.5999999999999</v>
      </c>
      <c r="G38" s="72"/>
      <c r="H38" s="79">
        <v>88.2</v>
      </c>
      <c r="I38" s="74">
        <v>7.3789999999999996</v>
      </c>
      <c r="J38" s="83">
        <v>13.282</v>
      </c>
      <c r="K38" s="84">
        <v>20.106999999999999</v>
      </c>
      <c r="L38" s="75">
        <v>24.462</v>
      </c>
      <c r="M38" s="100"/>
      <c r="N38" s="76"/>
      <c r="O38" s="76"/>
      <c r="P38" s="75"/>
      <c r="Q38" s="23"/>
      <c r="R38" s="23"/>
      <c r="S38" s="25">
        <f t="shared" si="0"/>
        <v>65.23</v>
      </c>
      <c r="T38" s="25">
        <f t="shared" si="5"/>
        <v>0</v>
      </c>
      <c r="U38" s="16">
        <f t="shared" si="27"/>
        <v>65.23</v>
      </c>
      <c r="V38" s="28">
        <f t="shared" si="17"/>
        <v>12955.199999999999</v>
      </c>
      <c r="W38" s="26">
        <f t="shared" si="28"/>
        <v>0.99496495615660119</v>
      </c>
      <c r="X38" s="16">
        <f t="shared" si="29"/>
        <v>7.2477777777777783</v>
      </c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</row>
    <row r="39" spans="1:249" x14ac:dyDescent="0.2">
      <c r="A39" s="60">
        <v>33</v>
      </c>
      <c r="B39" s="17" t="s">
        <v>37</v>
      </c>
      <c r="C39" s="18">
        <v>1978</v>
      </c>
      <c r="D39" s="18">
        <v>3</v>
      </c>
      <c r="E39" s="18" t="s">
        <v>14</v>
      </c>
      <c r="F39" s="27">
        <v>1082.0999999999999</v>
      </c>
      <c r="G39" s="41"/>
      <c r="H39" s="21">
        <v>77.2</v>
      </c>
      <c r="I39" s="22">
        <v>7.4870000000000001</v>
      </c>
      <c r="J39" s="83">
        <v>13.175000000000001</v>
      </c>
      <c r="K39" s="84">
        <v>20.72</v>
      </c>
      <c r="L39" s="75">
        <v>14.173999999999999</v>
      </c>
      <c r="M39" s="100"/>
      <c r="N39" s="24"/>
      <c r="O39" s="24"/>
      <c r="P39" s="23"/>
      <c r="Q39" s="23"/>
      <c r="R39" s="23"/>
      <c r="S39" s="25">
        <f t="shared" si="0"/>
        <v>55.555999999999997</v>
      </c>
      <c r="T39" s="25">
        <f t="shared" si="5"/>
        <v>0</v>
      </c>
      <c r="U39" s="16">
        <f t="shared" si="18"/>
        <v>55.555999999999997</v>
      </c>
      <c r="V39" s="28">
        <f t="shared" si="17"/>
        <v>12985.199999999999</v>
      </c>
      <c r="W39" s="26">
        <f t="shared" si="19"/>
        <v>0.99572159073406652</v>
      </c>
      <c r="X39" s="16">
        <f t="shared" si="20"/>
        <v>6.1728888888888882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</row>
    <row r="40" spans="1:249" x14ac:dyDescent="0.2">
      <c r="A40" s="60">
        <v>34</v>
      </c>
      <c r="B40" s="17" t="s">
        <v>38</v>
      </c>
      <c r="C40" s="18">
        <v>1977</v>
      </c>
      <c r="D40" s="18">
        <v>3</v>
      </c>
      <c r="E40" s="18" t="s">
        <v>14</v>
      </c>
      <c r="F40" s="19">
        <v>1094.24</v>
      </c>
      <c r="G40" s="41"/>
      <c r="H40" s="37">
        <v>86</v>
      </c>
      <c r="I40" s="22">
        <v>7.9409999999999998</v>
      </c>
      <c r="J40" s="83">
        <v>15.215999999999999</v>
      </c>
      <c r="K40" s="84">
        <v>23.756</v>
      </c>
      <c r="L40" s="88">
        <v>26.942</v>
      </c>
      <c r="M40" s="100"/>
      <c r="N40" s="24"/>
      <c r="O40" s="24"/>
      <c r="P40" s="23"/>
      <c r="Q40" s="23"/>
      <c r="R40" s="23"/>
      <c r="S40" s="25">
        <f t="shared" ref="S40:S57" si="30">I40+J40+K40+L40</f>
        <v>73.85499999999999</v>
      </c>
      <c r="T40" s="25">
        <f t="shared" si="5"/>
        <v>0</v>
      </c>
      <c r="U40" s="16">
        <f t="shared" si="18"/>
        <v>73.85499999999999</v>
      </c>
      <c r="V40" s="28">
        <f t="shared" si="17"/>
        <v>13130.880000000001</v>
      </c>
      <c r="W40" s="26">
        <f t="shared" si="19"/>
        <v>0.99437547216942046</v>
      </c>
      <c r="X40" s="16">
        <f t="shared" si="20"/>
        <v>8.2061111111111096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</row>
    <row r="41" spans="1:249" x14ac:dyDescent="0.2">
      <c r="A41" s="60">
        <v>35</v>
      </c>
      <c r="B41" s="17" t="s">
        <v>39</v>
      </c>
      <c r="C41" s="18">
        <v>1998</v>
      </c>
      <c r="D41" s="18">
        <v>2</v>
      </c>
      <c r="E41" s="18" t="s">
        <v>13</v>
      </c>
      <c r="F41" s="19">
        <v>484.6</v>
      </c>
      <c r="G41" s="39"/>
      <c r="H41" s="37">
        <v>105.2</v>
      </c>
      <c r="I41" s="22">
        <v>1.6919999999999999</v>
      </c>
      <c r="J41" s="83">
        <v>7.6619999999999999</v>
      </c>
      <c r="K41" s="84">
        <v>11.882</v>
      </c>
      <c r="L41" s="88">
        <v>13.481999999999999</v>
      </c>
      <c r="M41" s="100"/>
      <c r="N41" s="24"/>
      <c r="O41" s="24"/>
      <c r="P41" s="23"/>
      <c r="Q41" s="23"/>
      <c r="R41" s="23"/>
      <c r="S41" s="25">
        <f t="shared" si="30"/>
        <v>34.717999999999996</v>
      </c>
      <c r="T41" s="25">
        <f t="shared" si="5"/>
        <v>0</v>
      </c>
      <c r="U41" s="16">
        <f>S41+T41</f>
        <v>34.717999999999996</v>
      </c>
      <c r="V41" s="28">
        <f t="shared" si="17"/>
        <v>5815.2000000000007</v>
      </c>
      <c r="W41" s="26">
        <f>1-(U41/V41)</f>
        <v>0.9940297840143073</v>
      </c>
      <c r="X41" s="16">
        <f t="shared" si="20"/>
        <v>3.857555555555555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</row>
    <row r="42" spans="1:249" x14ac:dyDescent="0.2">
      <c r="A42" s="60">
        <v>36</v>
      </c>
      <c r="B42" s="17" t="s">
        <v>40</v>
      </c>
      <c r="C42" s="18">
        <v>1996</v>
      </c>
      <c r="D42" s="18">
        <v>5</v>
      </c>
      <c r="E42" s="18" t="s">
        <v>13</v>
      </c>
      <c r="F42" s="27">
        <v>2774.6</v>
      </c>
      <c r="G42" s="20"/>
      <c r="H42" s="21">
        <v>353.1</v>
      </c>
      <c r="I42" s="22">
        <v>20.074000000000002</v>
      </c>
      <c r="J42" s="83">
        <v>43.786999999999999</v>
      </c>
      <c r="K42" s="84">
        <v>65.587999999999994</v>
      </c>
      <c r="L42" s="88">
        <v>72.513000000000005</v>
      </c>
      <c r="M42" s="100"/>
      <c r="N42" s="24"/>
      <c r="O42" s="24"/>
      <c r="P42" s="23"/>
      <c r="Q42" s="23"/>
      <c r="R42" s="23"/>
      <c r="S42" s="25">
        <f t="shared" si="30"/>
        <v>201.96200000000002</v>
      </c>
      <c r="T42" s="25">
        <f t="shared" si="5"/>
        <v>0</v>
      </c>
      <c r="U42" s="16">
        <f t="shared" ref="U42:U57" si="31">S42+T42</f>
        <v>201.96200000000002</v>
      </c>
      <c r="V42" s="28">
        <f t="shared" si="17"/>
        <v>33295.199999999997</v>
      </c>
      <c r="W42" s="26">
        <f>1-(U42/V42)</f>
        <v>0.9939342007256301</v>
      </c>
      <c r="X42" s="16">
        <f t="shared" si="20"/>
        <v>22.440222222222225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</row>
    <row r="43" spans="1:249" x14ac:dyDescent="0.2">
      <c r="A43" s="60">
        <v>37</v>
      </c>
      <c r="B43" s="17" t="s">
        <v>41</v>
      </c>
      <c r="C43" s="18">
        <v>1990</v>
      </c>
      <c r="D43" s="18">
        <v>3</v>
      </c>
      <c r="E43" s="18" t="s">
        <v>13</v>
      </c>
      <c r="F43" s="19">
        <v>1313.3</v>
      </c>
      <c r="G43" s="39"/>
      <c r="H43" s="37">
        <v>105.6</v>
      </c>
      <c r="I43" s="22">
        <v>9.9149999999999991</v>
      </c>
      <c r="J43" s="83">
        <v>20.437999999999999</v>
      </c>
      <c r="K43" s="84">
        <v>29.68</v>
      </c>
      <c r="L43" s="88">
        <v>33.200000000000003</v>
      </c>
      <c r="M43" s="100"/>
      <c r="N43" s="24"/>
      <c r="O43" s="24"/>
      <c r="P43" s="23"/>
      <c r="Q43" s="23"/>
      <c r="R43" s="23"/>
      <c r="S43" s="25">
        <f t="shared" si="30"/>
        <v>93.233000000000004</v>
      </c>
      <c r="T43" s="25">
        <f t="shared" si="5"/>
        <v>0</v>
      </c>
      <c r="U43" s="16">
        <f t="shared" si="31"/>
        <v>93.233000000000004</v>
      </c>
      <c r="V43" s="28">
        <f t="shared" si="17"/>
        <v>15759.599999999999</v>
      </c>
      <c r="W43" s="26">
        <f t="shared" ref="W43:W57" si="32">1-(U43/V43)</f>
        <v>0.99408405035660807</v>
      </c>
      <c r="X43" s="16">
        <f t="shared" si="20"/>
        <v>10.359222222222222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</row>
    <row r="44" spans="1:249" ht="15" x14ac:dyDescent="0.2">
      <c r="A44" s="60">
        <v>38</v>
      </c>
      <c r="B44" s="17" t="s">
        <v>60</v>
      </c>
      <c r="C44" s="81">
        <v>2011</v>
      </c>
      <c r="D44" s="81">
        <v>3</v>
      </c>
      <c r="E44" s="81" t="s">
        <v>71</v>
      </c>
      <c r="F44" s="19">
        <v>1623.7</v>
      </c>
      <c r="G44" s="39"/>
      <c r="H44" s="37">
        <v>150.4</v>
      </c>
      <c r="I44" s="74">
        <v>11.09</v>
      </c>
      <c r="J44" s="83">
        <v>27.273</v>
      </c>
      <c r="K44" s="84">
        <v>31.713000000000001</v>
      </c>
      <c r="L44" s="88">
        <v>35.323999999999998</v>
      </c>
      <c r="M44" s="100"/>
      <c r="N44" s="76"/>
      <c r="O44" s="76"/>
      <c r="P44" s="23"/>
      <c r="Q44" s="23"/>
      <c r="R44" s="23"/>
      <c r="S44" s="25">
        <f t="shared" si="30"/>
        <v>105.39999999999999</v>
      </c>
      <c r="T44" s="25">
        <f t="shared" si="5"/>
        <v>0</v>
      </c>
      <c r="U44" s="16">
        <f t="shared" ref="U44:U45" si="33">S44+T44</f>
        <v>105.39999999999999</v>
      </c>
      <c r="V44" s="28">
        <f t="shared" si="17"/>
        <v>19484.400000000001</v>
      </c>
      <c r="W44" s="26">
        <f t="shared" ref="W44:W45" si="34">1-(U44/V44)</f>
        <v>0.99459054423025595</v>
      </c>
      <c r="X44" s="16">
        <f t="shared" ref="X44:X45" si="35">(U44/9)</f>
        <v>11.71111111111111</v>
      </c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</row>
    <row r="45" spans="1:249" ht="15" x14ac:dyDescent="0.2">
      <c r="A45" s="60">
        <v>39</v>
      </c>
      <c r="B45" s="17" t="s">
        <v>67</v>
      </c>
      <c r="C45" s="81">
        <v>2012</v>
      </c>
      <c r="D45" s="81">
        <v>3</v>
      </c>
      <c r="E45" s="81" t="s">
        <v>72</v>
      </c>
      <c r="F45" s="19">
        <v>1652</v>
      </c>
      <c r="G45" s="39"/>
      <c r="H45" s="37">
        <v>185.2</v>
      </c>
      <c r="I45" s="74">
        <v>12.036</v>
      </c>
      <c r="J45" s="83">
        <v>24.75</v>
      </c>
      <c r="K45" s="84">
        <v>37.049999999999997</v>
      </c>
      <c r="L45" s="88">
        <v>42.802</v>
      </c>
      <c r="M45" s="100"/>
      <c r="N45" s="76"/>
      <c r="O45" s="76"/>
      <c r="P45" s="75"/>
      <c r="Q45" s="23"/>
      <c r="R45" s="23"/>
      <c r="S45" s="25">
        <f t="shared" si="30"/>
        <v>116.63800000000001</v>
      </c>
      <c r="T45" s="25">
        <f t="shared" si="5"/>
        <v>0</v>
      </c>
      <c r="U45" s="16">
        <f t="shared" si="33"/>
        <v>116.63800000000001</v>
      </c>
      <c r="V45" s="28">
        <f t="shared" si="17"/>
        <v>19824</v>
      </c>
      <c r="W45" s="26">
        <f t="shared" si="34"/>
        <v>0.99411632364810332</v>
      </c>
      <c r="X45" s="16">
        <f t="shared" si="35"/>
        <v>12.959777777777779</v>
      </c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</row>
    <row r="46" spans="1:249" x14ac:dyDescent="0.2">
      <c r="A46" s="60">
        <v>40</v>
      </c>
      <c r="B46" s="17" t="s">
        <v>42</v>
      </c>
      <c r="C46" s="18">
        <v>1991</v>
      </c>
      <c r="D46" s="18">
        <v>5</v>
      </c>
      <c r="E46" s="18" t="s">
        <v>13</v>
      </c>
      <c r="F46" s="27">
        <v>3188.4</v>
      </c>
      <c r="G46" s="39"/>
      <c r="H46" s="21">
        <v>528</v>
      </c>
      <c r="I46" s="22">
        <v>18.11</v>
      </c>
      <c r="J46" s="83">
        <v>39.860999999999997</v>
      </c>
      <c r="K46" s="84">
        <v>60.04</v>
      </c>
      <c r="L46" s="88">
        <v>70.382999999999996</v>
      </c>
      <c r="M46" s="100"/>
      <c r="N46" s="24"/>
      <c r="O46" s="24"/>
      <c r="P46" s="23"/>
      <c r="Q46" s="23"/>
      <c r="R46" s="23"/>
      <c r="S46" s="25">
        <f t="shared" si="30"/>
        <v>188.39400000000001</v>
      </c>
      <c r="T46" s="25">
        <f t="shared" si="5"/>
        <v>0</v>
      </c>
      <c r="U46" s="16">
        <f t="shared" si="31"/>
        <v>188.39400000000001</v>
      </c>
      <c r="V46" s="28">
        <f t="shared" si="17"/>
        <v>38260.800000000003</v>
      </c>
      <c r="W46" s="26">
        <f t="shared" si="32"/>
        <v>0.99507605695646717</v>
      </c>
      <c r="X46" s="16">
        <f t="shared" ref="X46:X57" si="36">(U46/9)</f>
        <v>20.932666666666666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</row>
    <row r="47" spans="1:249" x14ac:dyDescent="0.2">
      <c r="A47" s="60">
        <v>41</v>
      </c>
      <c r="B47" s="17" t="s">
        <v>43</v>
      </c>
      <c r="C47" s="18">
        <v>1995</v>
      </c>
      <c r="D47" s="45">
        <v>5</v>
      </c>
      <c r="E47" s="18" t="s">
        <v>13</v>
      </c>
      <c r="F47" s="19">
        <v>1515.5</v>
      </c>
      <c r="G47" s="39"/>
      <c r="H47" s="21">
        <v>208.2</v>
      </c>
      <c r="I47" s="22">
        <v>9.3160000000000007</v>
      </c>
      <c r="J47" s="83">
        <v>22.606000000000002</v>
      </c>
      <c r="K47" s="84">
        <v>36.049999999999997</v>
      </c>
      <c r="L47" s="88">
        <v>43.731999999999999</v>
      </c>
      <c r="M47" s="100"/>
      <c r="N47" s="24"/>
      <c r="O47" s="24"/>
      <c r="P47" s="23"/>
      <c r="Q47" s="23"/>
      <c r="R47" s="23"/>
      <c r="S47" s="25">
        <f t="shared" si="30"/>
        <v>111.70400000000001</v>
      </c>
      <c r="T47" s="25">
        <f t="shared" si="5"/>
        <v>0</v>
      </c>
      <c r="U47" s="16">
        <f t="shared" si="31"/>
        <v>111.70400000000001</v>
      </c>
      <c r="V47" s="28">
        <f t="shared" si="17"/>
        <v>18186</v>
      </c>
      <c r="W47" s="26">
        <f t="shared" si="32"/>
        <v>0.99385769273067193</v>
      </c>
      <c r="X47" s="16">
        <f t="shared" si="36"/>
        <v>12.411555555555557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</row>
    <row r="48" spans="1:249" x14ac:dyDescent="0.2">
      <c r="A48" s="60">
        <v>42</v>
      </c>
      <c r="B48" s="17" t="s">
        <v>44</v>
      </c>
      <c r="C48" s="18">
        <v>1993</v>
      </c>
      <c r="D48" s="18">
        <v>5</v>
      </c>
      <c r="E48" s="18" t="s">
        <v>13</v>
      </c>
      <c r="F48" s="27">
        <v>2911.4</v>
      </c>
      <c r="G48" s="39"/>
      <c r="H48" s="21">
        <v>214.2</v>
      </c>
      <c r="I48" s="22">
        <v>19.155999999999999</v>
      </c>
      <c r="J48" s="83">
        <v>42.107999999999997</v>
      </c>
      <c r="K48" s="84">
        <v>64.331000000000003</v>
      </c>
      <c r="L48" s="88">
        <v>74.878</v>
      </c>
      <c r="M48" s="100"/>
      <c r="N48" s="24"/>
      <c r="O48" s="24"/>
      <c r="P48" s="23"/>
      <c r="Q48" s="23"/>
      <c r="R48" s="23"/>
      <c r="S48" s="25">
        <f t="shared" si="30"/>
        <v>200.47300000000001</v>
      </c>
      <c r="T48" s="25">
        <f t="shared" si="5"/>
        <v>0</v>
      </c>
      <c r="U48" s="16">
        <f t="shared" si="31"/>
        <v>200.47300000000001</v>
      </c>
      <c r="V48" s="28">
        <f t="shared" si="17"/>
        <v>34936.800000000003</v>
      </c>
      <c r="W48" s="26">
        <f t="shared" si="32"/>
        <v>0.99426183851984151</v>
      </c>
      <c r="X48" s="16">
        <f t="shared" si="36"/>
        <v>22.274777777777778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</row>
    <row r="49" spans="1:249" x14ac:dyDescent="0.2">
      <c r="A49" s="60">
        <v>43</v>
      </c>
      <c r="B49" s="17" t="s">
        <v>45</v>
      </c>
      <c r="C49" s="18">
        <v>1994</v>
      </c>
      <c r="D49" s="18">
        <v>5</v>
      </c>
      <c r="E49" s="18" t="s">
        <v>13</v>
      </c>
      <c r="F49" s="27">
        <v>2992</v>
      </c>
      <c r="G49" s="39"/>
      <c r="H49" s="21">
        <v>214.8</v>
      </c>
      <c r="I49" s="22">
        <v>18.111999999999998</v>
      </c>
      <c r="J49" s="83">
        <v>38.85</v>
      </c>
      <c r="K49" s="84">
        <v>61.512</v>
      </c>
      <c r="L49" s="88">
        <v>72.52</v>
      </c>
      <c r="M49" s="100"/>
      <c r="N49" s="24"/>
      <c r="O49" s="24"/>
      <c r="P49" s="23"/>
      <c r="Q49" s="23"/>
      <c r="R49" s="23"/>
      <c r="S49" s="25">
        <f t="shared" si="30"/>
        <v>190.994</v>
      </c>
      <c r="T49" s="25">
        <f t="shared" si="5"/>
        <v>0</v>
      </c>
      <c r="U49" s="16">
        <f t="shared" si="31"/>
        <v>190.994</v>
      </c>
      <c r="V49" s="28">
        <f t="shared" si="17"/>
        <v>35904</v>
      </c>
      <c r="W49" s="26">
        <f t="shared" si="32"/>
        <v>0.99468042557932268</v>
      </c>
      <c r="X49" s="16">
        <f t="shared" si="36"/>
        <v>21.221555555555554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</row>
    <row r="50" spans="1:249" x14ac:dyDescent="0.2">
      <c r="A50" s="60">
        <v>44</v>
      </c>
      <c r="B50" s="17" t="s">
        <v>46</v>
      </c>
      <c r="C50" s="46">
        <v>1990</v>
      </c>
      <c r="D50" s="46">
        <v>5</v>
      </c>
      <c r="E50" s="46" t="s">
        <v>13</v>
      </c>
      <c r="F50" s="27">
        <v>4923.75</v>
      </c>
      <c r="G50" s="39"/>
      <c r="H50" s="21">
        <v>382.5</v>
      </c>
      <c r="I50" s="22">
        <v>23.637</v>
      </c>
      <c r="J50" s="83">
        <v>53.387999999999998</v>
      </c>
      <c r="K50" s="84">
        <v>82.78</v>
      </c>
      <c r="L50" s="88">
        <v>103.60599999999999</v>
      </c>
      <c r="M50" s="100"/>
      <c r="N50" s="24"/>
      <c r="O50" s="24"/>
      <c r="P50" s="23"/>
      <c r="Q50" s="23"/>
      <c r="R50" s="23"/>
      <c r="S50" s="25">
        <f t="shared" si="30"/>
        <v>263.411</v>
      </c>
      <c r="T50" s="25">
        <f t="shared" si="5"/>
        <v>0</v>
      </c>
      <c r="U50" s="16">
        <f>S50+T50</f>
        <v>263.411</v>
      </c>
      <c r="V50" s="28">
        <f t="shared" si="17"/>
        <v>59085</v>
      </c>
      <c r="W50" s="26">
        <f>1-(U50/V50)</f>
        <v>0.99554182956757209</v>
      </c>
      <c r="X50" s="16">
        <f t="shared" si="36"/>
        <v>29.267888888888891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</row>
    <row r="51" spans="1:249" x14ac:dyDescent="0.2">
      <c r="A51" s="60">
        <v>45</v>
      </c>
      <c r="B51" s="17" t="s">
        <v>47</v>
      </c>
      <c r="C51" s="18">
        <v>1995</v>
      </c>
      <c r="D51" s="18">
        <v>5</v>
      </c>
      <c r="E51" s="46" t="s">
        <v>13</v>
      </c>
      <c r="F51" s="19">
        <v>4851.6000000000004</v>
      </c>
      <c r="G51" s="39">
        <v>0</v>
      </c>
      <c r="H51" s="21">
        <v>372</v>
      </c>
      <c r="I51" s="22">
        <v>23.48</v>
      </c>
      <c r="J51" s="83">
        <v>63.927</v>
      </c>
      <c r="K51" s="84">
        <v>81.450999999999993</v>
      </c>
      <c r="L51" s="88">
        <v>93.477000000000004</v>
      </c>
      <c r="M51" s="100"/>
      <c r="N51" s="24"/>
      <c r="O51" s="24"/>
      <c r="P51" s="23"/>
      <c r="Q51" s="23"/>
      <c r="R51" s="23"/>
      <c r="S51" s="25">
        <f t="shared" si="30"/>
        <v>262.33500000000004</v>
      </c>
      <c r="T51" s="25">
        <f t="shared" si="5"/>
        <v>0</v>
      </c>
      <c r="U51" s="16">
        <f t="shared" si="31"/>
        <v>262.33500000000004</v>
      </c>
      <c r="V51" s="28">
        <f t="shared" si="17"/>
        <v>58219.200000000004</v>
      </c>
      <c r="W51" s="26">
        <f t="shared" si="32"/>
        <v>0.9954940122846071</v>
      </c>
      <c r="X51" s="16">
        <f t="shared" si="36"/>
        <v>29.148333333333337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</row>
    <row r="52" spans="1:249" ht="18.75" customHeight="1" x14ac:dyDescent="0.2">
      <c r="A52" s="60">
        <v>46</v>
      </c>
      <c r="B52" s="17" t="s">
        <v>48</v>
      </c>
      <c r="C52" s="18">
        <v>2006</v>
      </c>
      <c r="D52" s="18">
        <v>7</v>
      </c>
      <c r="E52" s="52" t="s">
        <v>35</v>
      </c>
      <c r="F52" s="19">
        <v>3703.16</v>
      </c>
      <c r="G52" s="39"/>
      <c r="H52" s="21">
        <v>503.5</v>
      </c>
      <c r="I52" s="22">
        <v>14.95</v>
      </c>
      <c r="J52" s="83">
        <v>43.16</v>
      </c>
      <c r="K52" s="84">
        <v>72.41</v>
      </c>
      <c r="L52" s="88">
        <v>80.33</v>
      </c>
      <c r="M52" s="100"/>
      <c r="N52" s="24"/>
      <c r="O52" s="24"/>
      <c r="P52" s="23"/>
      <c r="Q52" s="23"/>
      <c r="R52" s="23"/>
      <c r="S52" s="25">
        <f t="shared" si="30"/>
        <v>210.84999999999997</v>
      </c>
      <c r="T52" s="25">
        <f t="shared" si="5"/>
        <v>0</v>
      </c>
      <c r="U52" s="16">
        <f t="shared" si="31"/>
        <v>210.84999999999997</v>
      </c>
      <c r="V52" s="28">
        <f t="shared" si="17"/>
        <v>44437.919999999998</v>
      </c>
      <c r="W52" s="26">
        <f t="shared" si="32"/>
        <v>0.99525517846019795</v>
      </c>
      <c r="X52" s="16">
        <f t="shared" si="36"/>
        <v>23.427777777777774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</row>
    <row r="53" spans="1:249" ht="18.75" customHeight="1" x14ac:dyDescent="0.2">
      <c r="A53" s="60">
        <v>47</v>
      </c>
      <c r="B53" s="17" t="s">
        <v>78</v>
      </c>
      <c r="C53" s="18">
        <v>2019</v>
      </c>
      <c r="D53" s="18">
        <v>7</v>
      </c>
      <c r="E53" s="52" t="s">
        <v>79</v>
      </c>
      <c r="F53" s="19">
        <v>2545.8000000000002</v>
      </c>
      <c r="G53" s="39"/>
      <c r="H53" s="21">
        <v>722.3</v>
      </c>
      <c r="I53" s="22">
        <v>9</v>
      </c>
      <c r="J53" s="83">
        <v>25.35</v>
      </c>
      <c r="K53" s="84">
        <v>48.93</v>
      </c>
      <c r="L53" s="88">
        <v>53.46</v>
      </c>
      <c r="M53" s="100"/>
      <c r="N53" s="24"/>
      <c r="O53" s="24"/>
      <c r="P53" s="23"/>
      <c r="Q53" s="23"/>
      <c r="R53" s="23"/>
      <c r="S53" s="25">
        <f t="shared" ref="S53" si="37">I53+J53+K53+L53</f>
        <v>136.74</v>
      </c>
      <c r="T53" s="25">
        <f t="shared" ref="T53" si="38">M53+N53+O53+P53+Q53+R53</f>
        <v>0</v>
      </c>
      <c r="U53" s="16">
        <f t="shared" ref="U53" si="39">S53+T53</f>
        <v>136.74</v>
      </c>
      <c r="V53" s="28"/>
      <c r="W53" s="26"/>
      <c r="X53" s="16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</row>
    <row r="54" spans="1:249" ht="15" x14ac:dyDescent="0.2">
      <c r="A54" s="60">
        <v>48</v>
      </c>
      <c r="B54" s="78" t="s">
        <v>64</v>
      </c>
      <c r="C54" s="81">
        <v>1990</v>
      </c>
      <c r="D54" s="18">
        <v>3</v>
      </c>
      <c r="E54" s="82" t="s">
        <v>72</v>
      </c>
      <c r="F54" s="19">
        <v>1321.5</v>
      </c>
      <c r="G54" s="39"/>
      <c r="H54" s="21">
        <v>118.8</v>
      </c>
      <c r="I54" s="74">
        <v>7.7060000000000004</v>
      </c>
      <c r="J54" s="83">
        <v>13.114000000000001</v>
      </c>
      <c r="K54" s="84">
        <v>18.939</v>
      </c>
      <c r="L54" s="88">
        <v>12.865</v>
      </c>
      <c r="M54" s="100"/>
      <c r="N54" s="76"/>
      <c r="O54" s="76"/>
      <c r="P54" s="75"/>
      <c r="Q54" s="23"/>
      <c r="R54" s="23"/>
      <c r="S54" s="25">
        <f t="shared" si="30"/>
        <v>52.624000000000002</v>
      </c>
      <c r="T54" s="25">
        <f t="shared" si="5"/>
        <v>0</v>
      </c>
      <c r="U54" s="16">
        <f t="shared" ref="U54" si="40">S54+T54</f>
        <v>52.624000000000002</v>
      </c>
      <c r="V54" s="28">
        <f t="shared" si="17"/>
        <v>15858</v>
      </c>
      <c r="W54" s="26">
        <f t="shared" ref="W54" si="41">1-(U54/V54)</f>
        <v>0.99668154874511283</v>
      </c>
      <c r="X54" s="16">
        <f t="shared" ref="X54" si="42">(U54/9)</f>
        <v>5.8471111111111114</v>
      </c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</row>
    <row r="55" spans="1:249" x14ac:dyDescent="0.2">
      <c r="A55" s="60">
        <v>49</v>
      </c>
      <c r="B55" s="17" t="s">
        <v>49</v>
      </c>
      <c r="C55" s="18">
        <v>1992</v>
      </c>
      <c r="D55" s="18">
        <v>5</v>
      </c>
      <c r="E55" s="18" t="s">
        <v>13</v>
      </c>
      <c r="F55" s="19">
        <v>3238.5</v>
      </c>
      <c r="G55" s="39"/>
      <c r="H55" s="21">
        <v>507.6</v>
      </c>
      <c r="I55" s="22">
        <v>16.437000000000001</v>
      </c>
      <c r="J55" s="83">
        <v>33.265000000000001</v>
      </c>
      <c r="K55" s="84">
        <v>44.786999999999999</v>
      </c>
      <c r="L55" s="88">
        <v>59.823999999999998</v>
      </c>
      <c r="M55" s="100"/>
      <c r="N55" s="24"/>
      <c r="O55" s="24"/>
      <c r="P55" s="23"/>
      <c r="Q55" s="23"/>
      <c r="R55" s="23"/>
      <c r="S55" s="25">
        <f t="shared" si="30"/>
        <v>154.31299999999999</v>
      </c>
      <c r="T55" s="25">
        <f t="shared" si="5"/>
        <v>0</v>
      </c>
      <c r="U55" s="16">
        <f t="shared" si="31"/>
        <v>154.31299999999999</v>
      </c>
      <c r="V55" s="28">
        <f t="shared" si="17"/>
        <v>38862</v>
      </c>
      <c r="W55" s="26">
        <f t="shared" si="32"/>
        <v>0.99602920590808497</v>
      </c>
      <c r="X55" s="16">
        <f t="shared" si="36"/>
        <v>17.145888888888887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</row>
    <row r="56" spans="1:249" x14ac:dyDescent="0.2">
      <c r="A56" s="60">
        <v>50</v>
      </c>
      <c r="B56" s="17" t="s">
        <v>50</v>
      </c>
      <c r="C56" s="18">
        <v>1993</v>
      </c>
      <c r="D56" s="18">
        <v>5</v>
      </c>
      <c r="E56" s="18" t="s">
        <v>13</v>
      </c>
      <c r="F56" s="19">
        <v>3258.1</v>
      </c>
      <c r="G56" s="39"/>
      <c r="H56" s="32">
        <v>248</v>
      </c>
      <c r="I56" s="22">
        <v>15.3</v>
      </c>
      <c r="J56" s="83">
        <v>45.15</v>
      </c>
      <c r="K56" s="84">
        <v>72.22</v>
      </c>
      <c r="L56" s="88">
        <v>83.64</v>
      </c>
      <c r="M56" s="100"/>
      <c r="N56" s="24"/>
      <c r="O56" s="24"/>
      <c r="P56" s="23"/>
      <c r="Q56" s="23"/>
      <c r="R56" s="23"/>
      <c r="S56" s="25">
        <f t="shared" si="30"/>
        <v>216.31</v>
      </c>
      <c r="T56" s="25">
        <f t="shared" si="5"/>
        <v>0</v>
      </c>
      <c r="U56" s="16">
        <f>S56+T56</f>
        <v>216.31</v>
      </c>
      <c r="V56" s="28">
        <f t="shared" si="17"/>
        <v>39097.199999999997</v>
      </c>
      <c r="W56" s="26">
        <f>1-(U56/V56)</f>
        <v>0.9944673787381193</v>
      </c>
      <c r="X56" s="16">
        <f t="shared" si="36"/>
        <v>24.034444444444446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</row>
    <row r="57" spans="1:249" x14ac:dyDescent="0.2">
      <c r="A57" s="60">
        <v>51</v>
      </c>
      <c r="B57" s="17" t="s">
        <v>51</v>
      </c>
      <c r="C57" s="18">
        <v>1997</v>
      </c>
      <c r="D57" s="18">
        <v>5</v>
      </c>
      <c r="E57" s="18" t="s">
        <v>13</v>
      </c>
      <c r="F57" s="27">
        <v>2919.3</v>
      </c>
      <c r="G57" s="44"/>
      <c r="H57" s="21">
        <v>229.5</v>
      </c>
      <c r="I57" s="22">
        <v>10.276999999999999</v>
      </c>
      <c r="J57" s="83">
        <v>37.412999999999997</v>
      </c>
      <c r="K57" s="84">
        <v>63.36</v>
      </c>
      <c r="L57" s="88">
        <v>72.045000000000002</v>
      </c>
      <c r="M57" s="100"/>
      <c r="N57" s="24"/>
      <c r="O57" s="24"/>
      <c r="P57" s="23"/>
      <c r="Q57" s="23"/>
      <c r="R57" s="23"/>
      <c r="S57" s="25">
        <f t="shared" si="30"/>
        <v>183.095</v>
      </c>
      <c r="T57" s="25">
        <f t="shared" si="5"/>
        <v>0</v>
      </c>
      <c r="U57" s="16">
        <f t="shared" si="31"/>
        <v>183.095</v>
      </c>
      <c r="V57" s="28">
        <f t="shared" si="17"/>
        <v>35031.600000000006</v>
      </c>
      <c r="W57" s="26">
        <f t="shared" si="32"/>
        <v>0.99477343312894639</v>
      </c>
      <c r="X57" s="16">
        <f t="shared" si="36"/>
        <v>20.343888888888888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</row>
    <row r="58" spans="1:249" ht="12" hidden="1" customHeight="1" x14ac:dyDescent="0.2">
      <c r="A58" s="60">
        <v>52</v>
      </c>
      <c r="B58" s="53" t="s">
        <v>52</v>
      </c>
      <c r="C58" s="53"/>
      <c r="D58" s="53"/>
      <c r="E58" s="53"/>
      <c r="F58" s="54">
        <f t="shared" ref="F58:V58" si="43">SUM(F7:F57)</f>
        <v>124730.28000000003</v>
      </c>
      <c r="G58" s="54">
        <f t="shared" si="43"/>
        <v>2987.4999999999995</v>
      </c>
      <c r="H58" s="54">
        <f t="shared" si="43"/>
        <v>13423.170000000002</v>
      </c>
      <c r="I58" s="54">
        <f t="shared" si="43"/>
        <v>674.94</v>
      </c>
      <c r="J58" s="54">
        <f t="shared" si="43"/>
        <v>1598.1540000000002</v>
      </c>
      <c r="K58" s="54">
        <f>SUM(K7:K57)</f>
        <v>2437.1239999999989</v>
      </c>
      <c r="L58" s="54">
        <f t="shared" si="43"/>
        <v>2839.5259999999998</v>
      </c>
      <c r="M58" s="54">
        <f t="shared" si="43"/>
        <v>0</v>
      </c>
      <c r="N58" s="54">
        <f t="shared" si="43"/>
        <v>0</v>
      </c>
      <c r="O58" s="54">
        <f t="shared" si="43"/>
        <v>0</v>
      </c>
      <c r="P58" s="54">
        <f t="shared" si="43"/>
        <v>0</v>
      </c>
      <c r="Q58" s="54">
        <f t="shared" si="43"/>
        <v>0</v>
      </c>
      <c r="R58" s="54"/>
      <c r="S58" s="54">
        <f t="shared" si="43"/>
        <v>7549.7439999999997</v>
      </c>
      <c r="T58" s="54">
        <f t="shared" si="43"/>
        <v>0</v>
      </c>
      <c r="U58" s="54">
        <f t="shared" si="43"/>
        <v>7549.7439999999997</v>
      </c>
      <c r="V58" s="54">
        <f t="shared" si="43"/>
        <v>1432725.3599999999</v>
      </c>
      <c r="W58" s="55">
        <f>1-(U58/V58)</f>
        <v>0.99473050159452747</v>
      </c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</row>
    <row r="59" spans="1:249" x14ac:dyDescent="0.2"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</row>
    <row r="62" spans="1:249" x14ac:dyDescent="0.2">
      <c r="B62" s="50"/>
      <c r="C62" s="50"/>
      <c r="D62" s="50"/>
      <c r="E62" s="50"/>
    </row>
  </sheetData>
  <mergeCells count="17">
    <mergeCell ref="U2:U4"/>
    <mergeCell ref="V2:V4"/>
    <mergeCell ref="W2:W4"/>
    <mergeCell ref="X2:X4"/>
    <mergeCell ref="A1:V1"/>
    <mergeCell ref="A2:A4"/>
    <mergeCell ref="B2:B4"/>
    <mergeCell ref="C2:C4"/>
    <mergeCell ref="D2:D4"/>
    <mergeCell ref="E2:E4"/>
    <mergeCell ref="F2:F4"/>
    <mergeCell ref="G2:G4"/>
    <mergeCell ref="H2:H4"/>
    <mergeCell ref="I2:Q2"/>
    <mergeCell ref="I3:Q3"/>
    <mergeCell ref="S2:S4"/>
    <mergeCell ref="T2:T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 Гкал МКД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2021-12-23T08:41:37Z</dcterms:modified>
</cp:coreProperties>
</file>