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T18" i="4" l="1"/>
  <c r="U18" i="4" s="1"/>
  <c r="T27" i="4" l="1"/>
  <c r="U27" i="4" s="1"/>
  <c r="T16" i="4"/>
  <c r="T15" i="4"/>
  <c r="U15" i="4" s="1"/>
  <c r="U16" i="4"/>
  <c r="I22" i="4" l="1"/>
  <c r="R62" i="4" l="1"/>
  <c r="P62" i="4"/>
  <c r="O62" i="4"/>
  <c r="N62" i="4"/>
  <c r="M62" i="4"/>
  <c r="L62" i="4"/>
  <c r="I62" i="4"/>
  <c r="H62" i="4"/>
  <c r="S61" i="4"/>
  <c r="Q61" i="4"/>
  <c r="T61" i="4" s="1"/>
  <c r="F61" i="4"/>
  <c r="S60" i="4"/>
  <c r="Q60" i="4"/>
  <c r="T60" i="4" s="1"/>
  <c r="F60" i="4"/>
  <c r="S59" i="4"/>
  <c r="Q59" i="4"/>
  <c r="T59" i="4" s="1"/>
  <c r="F59" i="4"/>
  <c r="S58" i="4"/>
  <c r="Q58" i="4"/>
  <c r="T58" i="4" s="1"/>
  <c r="F58" i="4"/>
  <c r="S57" i="4"/>
  <c r="Q57" i="4"/>
  <c r="T57" i="4" s="1"/>
  <c r="F57" i="4"/>
  <c r="S56" i="4"/>
  <c r="Q56" i="4"/>
  <c r="T56" i="4" s="1"/>
  <c r="F56" i="4"/>
  <c r="S55" i="4"/>
  <c r="Q55" i="4"/>
  <c r="T55" i="4" s="1"/>
  <c r="F55" i="4"/>
  <c r="S54" i="4"/>
  <c r="Q54" i="4"/>
  <c r="T54" i="4" s="1"/>
  <c r="F54" i="4"/>
  <c r="S53" i="4"/>
  <c r="Q53" i="4"/>
  <c r="T53" i="4" s="1"/>
  <c r="F53" i="4"/>
  <c r="S52" i="4"/>
  <c r="Q52" i="4"/>
  <c r="T52" i="4" s="1"/>
  <c r="F52" i="4"/>
  <c r="S51" i="4"/>
  <c r="Q51" i="4"/>
  <c r="T51" i="4" s="1"/>
  <c r="F51" i="4"/>
  <c r="S50" i="4"/>
  <c r="Q50" i="4"/>
  <c r="T50" i="4" s="1"/>
  <c r="F50" i="4"/>
  <c r="S49" i="4"/>
  <c r="Q49" i="4"/>
  <c r="T49" i="4" s="1"/>
  <c r="F49" i="4"/>
  <c r="S48" i="4"/>
  <c r="Q48" i="4"/>
  <c r="T48" i="4" s="1"/>
  <c r="F48" i="4"/>
  <c r="S47" i="4"/>
  <c r="Q47" i="4"/>
  <c r="T47" i="4" s="1"/>
  <c r="F47" i="4"/>
  <c r="S46" i="4"/>
  <c r="Q46" i="4"/>
  <c r="T46" i="4" s="1"/>
  <c r="F46" i="4"/>
  <c r="S45" i="4"/>
  <c r="T45" i="4"/>
  <c r="S44" i="4"/>
  <c r="T44" i="4"/>
  <c r="S43" i="4"/>
  <c r="T43" i="4"/>
  <c r="S42" i="4"/>
  <c r="T42" i="4"/>
  <c r="S41" i="4"/>
  <c r="T41" i="4"/>
  <c r="S40" i="4"/>
  <c r="T40" i="4"/>
  <c r="S39" i="4"/>
  <c r="T39" i="4"/>
  <c r="S38" i="4"/>
  <c r="T38" i="4"/>
  <c r="S37" i="4"/>
  <c r="T37" i="4"/>
  <c r="S36" i="4"/>
  <c r="T36" i="4"/>
  <c r="S35" i="4"/>
  <c r="T35" i="4"/>
  <c r="S34" i="4"/>
  <c r="T34" i="4"/>
  <c r="S33" i="4"/>
  <c r="T33" i="4"/>
  <c r="S32" i="4"/>
  <c r="T32" i="4"/>
  <c r="S31" i="4"/>
  <c r="T31" i="4"/>
  <c r="S30" i="4"/>
  <c r="T30" i="4"/>
  <c r="S29" i="4"/>
  <c r="T29" i="4"/>
  <c r="S28" i="4"/>
  <c r="T28" i="4"/>
  <c r="S26" i="4"/>
  <c r="T26" i="4"/>
  <c r="S25" i="4"/>
  <c r="T25" i="4"/>
  <c r="S24" i="4"/>
  <c r="T24" i="4"/>
  <c r="S23" i="4"/>
  <c r="T23" i="4"/>
  <c r="S22" i="4"/>
  <c r="T22" i="4"/>
  <c r="S21" i="4"/>
  <c r="T21" i="4"/>
  <c r="S20" i="4"/>
  <c r="T20" i="4"/>
  <c r="S19" i="4"/>
  <c r="T19" i="4"/>
  <c r="S17" i="4"/>
  <c r="T17" i="4"/>
  <c r="S14" i="4"/>
  <c r="T14" i="4"/>
  <c r="T13" i="4"/>
  <c r="S13" i="4"/>
  <c r="K62" i="4"/>
  <c r="S11" i="4"/>
  <c r="T11" i="4"/>
  <c r="S10" i="4"/>
  <c r="T10" i="4"/>
  <c r="S9" i="4"/>
  <c r="T9" i="4"/>
  <c r="S8" i="4"/>
  <c r="T8" i="4"/>
  <c r="S7" i="4"/>
  <c r="T7" i="4"/>
  <c r="S6" i="4"/>
  <c r="T6" i="4"/>
  <c r="J62" i="4"/>
  <c r="U17" i="4" l="1"/>
  <c r="U6" i="4"/>
  <c r="F62" i="4"/>
  <c r="U29" i="4"/>
  <c r="U33" i="4"/>
  <c r="U28" i="4"/>
  <c r="U34" i="4"/>
  <c r="U36" i="4"/>
  <c r="U38" i="4"/>
  <c r="U22" i="4"/>
  <c r="U24" i="4"/>
  <c r="U39" i="4"/>
  <c r="Q62" i="4"/>
  <c r="U41" i="4"/>
  <c r="U43" i="4"/>
  <c r="U9" i="4"/>
  <c r="U46" i="4"/>
  <c r="U48" i="4"/>
  <c r="U50" i="4"/>
  <c r="U52" i="4"/>
  <c r="U54" i="4"/>
  <c r="U56" i="4"/>
  <c r="U58" i="4"/>
  <c r="U11" i="4"/>
  <c r="U19" i="4"/>
  <c r="U21" i="4"/>
  <c r="T62" i="4"/>
  <c r="G62" i="4"/>
  <c r="U7" i="4"/>
  <c r="U8" i="4"/>
  <c r="U10" i="4"/>
  <c r="U13" i="4"/>
  <c r="U14" i="4"/>
  <c r="U20" i="4"/>
  <c r="U23" i="4"/>
  <c r="U25" i="4"/>
  <c r="U26" i="4"/>
  <c r="U30" i="4"/>
  <c r="U31" i="4"/>
  <c r="U32" i="4"/>
  <c r="U35" i="4"/>
  <c r="U37" i="4"/>
  <c r="U40" i="4"/>
  <c r="U42" i="4"/>
  <c r="U44" i="4"/>
  <c r="U45" i="4"/>
  <c r="U47" i="4"/>
  <c r="U49" i="4"/>
  <c r="U51" i="4"/>
  <c r="U53" i="4"/>
  <c r="U55" i="4"/>
  <c r="U57" i="4"/>
  <c r="U59" i="4"/>
  <c r="U61" i="4"/>
  <c r="U60" i="4"/>
  <c r="U62" i="4" l="1"/>
  <c r="S62" i="4"/>
</calcChain>
</file>

<file path=xl/sharedStrings.xml><?xml version="1.0" encoding="utf-8"?>
<sst xmlns="http://schemas.openxmlformats.org/spreadsheetml/2006/main" count="124" uniqueCount="92">
  <si>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</si>
  <si>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</si>
  <si>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</si>
  <si>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</si>
  <si>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</si>
  <si>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</si>
  <si>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</si>
  <si>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</si>
  <si>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</si>
  <si>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</si>
  <si>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</si>
  <si>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</si>
  <si>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</si>
  <si>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</si>
  <si>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</si>
  <si>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</si>
  <si>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</si>
  <si>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</si>
  <si>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</si>
  <si>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</si>
  <si>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</si>
  <si>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</si>
  <si>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</si>
  <si>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</si>
  <si>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Никольская, 1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</si>
  <si>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</si>
  <si>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</si>
  <si>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</si>
  <si>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</si>
  <si>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</si>
  <si>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</si>
  <si>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</si>
  <si>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</si>
  <si>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</si>
  <si>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</si>
  <si>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</si>
  <si>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</si>
  <si>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</si>
  <si>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</si>
  <si>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</si>
  <si>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</si>
  <si>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</si>
  <si>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</si>
  <si>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</si>
  <si>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</si>
  <si>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</si>
  <si>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</si>
  <si>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</si>
  <si>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</si>
  <si>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6</t>
  </si>
  <si>
    <t>Толстого, 16</t>
  </si>
  <si>
    <t>Геологов 9 б</t>
  </si>
  <si>
    <t>Железнодорожная 39а</t>
  </si>
  <si>
    <t>Мира 36</t>
  </si>
  <si>
    <t>Мира 48б</t>
  </si>
  <si>
    <t>Монтажников 1а/1, 1а/2</t>
  </si>
  <si>
    <t xml:space="preserve">Попова 1 </t>
  </si>
  <si>
    <t>Садовая 46</t>
  </si>
  <si>
    <t>Садовая 48</t>
  </si>
  <si>
    <t>Садовая 50</t>
  </si>
  <si>
    <t>Садовая 52</t>
  </si>
  <si>
    <t>Садовая 54</t>
  </si>
  <si>
    <t>Садовая 56</t>
  </si>
  <si>
    <t>Садовая 60</t>
  </si>
  <si>
    <t>Спортивная 49 (1подъезд),(2 подъезд)</t>
  </si>
  <si>
    <t>Энтузиастов 3</t>
  </si>
  <si>
    <t>Энтузиастов 3а</t>
  </si>
  <si>
    <t>Энтузиастов 5</t>
  </si>
  <si>
    <t xml:space="preserve">ИТОГО </t>
  </si>
  <si>
    <t>сентябрь с 10.09.17 по 22.09.17</t>
  </si>
  <si>
    <t>СВОД Гкал по показаниям теплосчетчиков за 2017-2018гг.(полностью с дома) ООО "Комфорт"</t>
  </si>
  <si>
    <t xml:space="preserve"> 2017-2018гг.</t>
  </si>
  <si>
    <t>2017г сентябрь-декабрь</t>
  </si>
  <si>
    <t>2018г январь-июнь</t>
  </si>
  <si>
    <t>октябрь с 23.09.17 по 22.10.17</t>
  </si>
  <si>
    <t>ноябрь с 23.10.17 по 22.11.17</t>
  </si>
  <si>
    <t>декабрь с 23.11.17 по 22.12.17</t>
  </si>
  <si>
    <t>январь с 23.12.17 по 22.01.18</t>
  </si>
  <si>
    <t>Примечание: жилые дома по адресу: ул. Менделеева, д.41, Менделеева, д. 43,  договор расторгнут на управление с 22.12.2017г.</t>
  </si>
  <si>
    <t>февраль с 23.01.18 по 22.02.18</t>
  </si>
  <si>
    <t>Менделеева,30Б</t>
  </si>
  <si>
    <t>Механизаторов, 10</t>
  </si>
  <si>
    <t>Никольская, 13</t>
  </si>
  <si>
    <t>жилые дома по адресу: ул. Менделеева, д.30Б, Механизаторов, д. 10, Никольская,13- договор заключен на управление с 01.03.2018г.</t>
  </si>
  <si>
    <t>март с 23.02.18 по 22.03.18</t>
  </si>
  <si>
    <t>Механизаторов, 16</t>
  </si>
  <si>
    <t>апрель с 23.03.18 по 22.04.18</t>
  </si>
  <si>
    <t>май с 23.04.18 по 22.05.18</t>
  </si>
  <si>
    <t>Железнодорожная, 47А</t>
  </si>
  <si>
    <t>жилой дом по адресу: ул. Железнодорожная, д. 47А- договор заключен на управление с 19.04.2018г.</t>
  </si>
  <si>
    <t>жилой дом по адресу: ул. Механизаторов, д. 16- договор заключен на управление с 01.04.2018г.</t>
  </si>
  <si>
    <t>июнь с 23.05.18 по 06.06.18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</si>
</sst>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0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9" fillId="3" borderId="1" xfId="3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center"/>
    </xf>
    <xf numFmtId="165" fontId="4" fillId="0" borderId="20" xfId="3" applyNumberFormat="1" applyFont="1" applyFill="1" applyBorder="1" applyAlignment="1">
      <alignment horizontal="center" vertical="center"/>
    </xf>
    <xf numFmtId="164" fontId="13" fillId="0" borderId="20" xfId="3" applyNumberFormat="1" applyFont="1" applyFill="1" applyBorder="1" applyAlignment="1">
      <alignment horizontal="center" vertical="center"/>
    </xf>
    <xf numFmtId="164" fontId="4" fillId="0" borderId="20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>
      <alignment horizontal="center" vertical="center"/>
    </xf>
    <xf numFmtId="165" fontId="9" fillId="0" borderId="20" xfId="3" applyNumberFormat="1" applyFont="1" applyFill="1" applyBorder="1" applyAlignment="1">
      <alignment horizontal="center" vertical="center"/>
    </xf>
    <xf numFmtId="164" fontId="9" fillId="5" borderId="1" xfId="3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0" fontId="13" fillId="0" borderId="0" xfId="3" applyFont="1" applyFill="1" applyBorder="1" applyAlignment="1">
      <alignment horizontal="right" vertical="center"/>
    </xf>
    <xf numFmtId="4" fontId="15" fillId="0" borderId="0" xfId="1" applyNumberFormat="1" applyFont="1"/>
    <xf numFmtId="0" fontId="15" fillId="0" borderId="0" xfId="1" applyFont="1"/>
    <xf numFmtId="165" fontId="1" fillId="0" borderId="0" xfId="1" applyNumberFormat="1"/>
    <xf numFmtId="0" fontId="1" fillId="0" borderId="0" xfId="1" applyFill="1"/>
    <xf numFmtId="4" fontId="9" fillId="0" borderId="17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4" fontId="9" fillId="0" borderId="23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2" fontId="8" fillId="0" borderId="20" xfId="1" applyNumberFormat="1" applyFont="1" applyFill="1" applyBorder="1" applyAlignment="1">
      <alignment horizontal="center" vertical="center"/>
    </xf>
    <xf numFmtId="165" fontId="8" fillId="0" borderId="2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5" fontId="4" fillId="0" borderId="23" xfId="1" applyNumberFormat="1" applyFont="1" applyFill="1" applyBorder="1" applyAlignment="1">
      <alignment horizontal="center"/>
    </xf>
    <xf numFmtId="1" fontId="4" fillId="0" borderId="21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/>
    <xf numFmtId="4" fontId="7" fillId="0" borderId="21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17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6" xfId="1" applyNumberFormat="1" applyFont="1" applyFill="1" applyBorder="1" applyAlignment="1">
      <alignment horizontal="center" vertical="center"/>
    </xf>
    <xf numFmtId="165" fontId="15" fillId="0" borderId="0" xfId="1" applyNumberFormat="1" applyFont="1"/>
    <xf numFmtId="164" fontId="7" fillId="4" borderId="7" xfId="0" applyNumberFormat="1" applyFont="1" applyFill="1" applyBorder="1" applyAlignment="1">
      <alignment horizontal="center" vertical="center"/>
    </xf>
    <xf numFmtId="164" fontId="1" fillId="0" borderId="0" xfId="1" applyNumberFormat="1"/>
    <xf numFmtId="164" fontId="18" fillId="0" borderId="1" xfId="1" applyNumberFormat="1" applyFont="1" applyFill="1" applyBorder="1" applyAlignment="1">
      <alignment horizontal="center" vertical="center"/>
    </xf>
    <xf numFmtId="165" fontId="16" fillId="0" borderId="0" xfId="1" applyNumberFormat="1" applyFont="1"/>
    <xf numFmtId="4" fontId="9" fillId="3" borderId="6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horizontal="center"/>
    </xf>
    <xf numFmtId="164" fontId="20" fillId="0" borderId="1" xfId="1" applyNumberFormat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 applyProtection="1">
      <alignment horizontal="center" vertical="center"/>
      <protection hidden="1"/>
    </xf>
    <xf numFmtId="165" fontId="20" fillId="0" borderId="1" xfId="1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86;&#1090;&#1095;&#1077;&#1090;&#1099;\&#1076;&#1083;&#1103;%20&#1054;&#1083;&#1077;&#1075;&#1072;\&#1086;&#1090;&#1086;&#1087;&#1083;&#1077;&#1085;&#1080;&#1077;%20&#1085;&#1072;%20&#1089;&#1072;&#1081;&#1090;%20&#1087;&#1086;%20&#1059;&#1050;%20&#1089;%2006.05.17&#1075;\&#1054;&#1054;&#1054;%20&#1050;&#1054;&#1052;&#1060;&#1054;&#1056;&#1058;\&#1084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КД 05.17"/>
      <sheetName val="ЖД 05.17"/>
      <sheetName val="свод Гкал МКД"/>
    </sheetNames>
    <sheetDataSet>
      <sheetData sheetId="0">
        <row r="8">
          <cell r="D8">
            <v>2609.31</v>
          </cell>
        </row>
      </sheetData>
      <sheetData sheetId="1">
        <row r="8">
          <cell r="D8">
            <v>2551.3000000000002</v>
          </cell>
        </row>
        <row r="9">
          <cell r="D9">
            <v>372.4</v>
          </cell>
          <cell r="G9">
            <v>11.917</v>
          </cell>
        </row>
        <row r="10">
          <cell r="D10">
            <v>524.20000000000005</v>
          </cell>
          <cell r="G10">
            <v>8.1989999999999998</v>
          </cell>
        </row>
        <row r="11">
          <cell r="D11">
            <v>139.9</v>
          </cell>
          <cell r="G11">
            <v>0.98199999999999998</v>
          </cell>
        </row>
        <row r="12">
          <cell r="D12">
            <v>665.5</v>
          </cell>
          <cell r="G12">
            <v>22.863</v>
          </cell>
        </row>
        <row r="13">
          <cell r="D13">
            <v>271.5</v>
          </cell>
          <cell r="G13">
            <v>9.8439999999999994</v>
          </cell>
        </row>
        <row r="14">
          <cell r="D14">
            <v>162.5</v>
          </cell>
          <cell r="G14">
            <v>2.984</v>
          </cell>
        </row>
        <row r="15">
          <cell r="D15">
            <v>155.26</v>
          </cell>
          <cell r="G15">
            <v>3.4420000000000002</v>
          </cell>
        </row>
        <row r="16">
          <cell r="D16">
            <v>137.84</v>
          </cell>
          <cell r="G16">
            <v>3.093</v>
          </cell>
        </row>
        <row r="17">
          <cell r="D17">
            <v>163.6</v>
          </cell>
          <cell r="G17">
            <v>3.1429999999999998</v>
          </cell>
        </row>
        <row r="18">
          <cell r="D18">
            <v>163.19999999999999</v>
          </cell>
          <cell r="G18">
            <v>2.76</v>
          </cell>
        </row>
        <row r="19">
          <cell r="D19">
            <v>163.1</v>
          </cell>
          <cell r="G19">
            <v>3.2280000000000002</v>
          </cell>
        </row>
        <row r="20">
          <cell r="D20">
            <v>657.1</v>
          </cell>
          <cell r="G20">
            <v>5.3369999999999997</v>
          </cell>
        </row>
        <row r="21">
          <cell r="D21">
            <v>566.1</v>
          </cell>
          <cell r="G21">
            <v>12.75</v>
          </cell>
        </row>
        <row r="22">
          <cell r="D22">
            <v>570.5</v>
          </cell>
          <cell r="G22">
            <v>13.45</v>
          </cell>
        </row>
        <row r="23">
          <cell r="D23">
            <v>568.1</v>
          </cell>
          <cell r="G23">
            <v>11.542</v>
          </cell>
        </row>
        <row r="24">
          <cell r="D24">
            <v>564</v>
          </cell>
          <cell r="G24">
            <v>10.738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L68"/>
  <sheetViews>
    <sheetView tabSelected="1" zoomScale="80" zoomScaleNormal="80" workbookViewId="0">
      <pane ySplit="1455" topLeftCell="A6" activePane="bottomLeft"/>
      <selection activeCell="R4" sqref="R4"/>
      <selection pane="bottomLeft" activeCell="R63" sqref="R63"/>
    </sheetView>
  </sheetViews>
  <sheetFormatPr defaultRowHeight="12.75" x14ac:dyDescent="0.2"/>
  <cols>
    <col min="1" max="1" width="6.85546875" style="63" customWidth="1"/>
    <col min="2" max="2" width="21.140625" style="3" customWidth="1"/>
    <col min="3" max="3" width="7.5703125" style="3" customWidth="1"/>
    <col min="4" max="4" width="6.28515625" style="3" customWidth="1"/>
    <col min="5" max="5" width="10.42578125" style="3" customWidth="1"/>
    <col min="6" max="6" width="10.85546875" style="3" customWidth="1"/>
    <col min="7" max="7" width="10.140625" style="3" customWidth="1"/>
    <col min="8" max="8" width="9.42578125" style="3" customWidth="1"/>
    <col min="9" max="9" width="9.5703125" style="53" customWidth="1"/>
    <col min="10" max="11" width="10" style="3" customWidth="1"/>
    <col min="12" max="12" width="9.7109375" style="3" customWidth="1"/>
    <col min="13" max="13" width="9.5703125" style="3" customWidth="1"/>
    <col min="14" max="14" width="9.85546875" style="3" customWidth="1"/>
    <col min="15" max="15" width="9.42578125" style="3" customWidth="1"/>
    <col min="16" max="17" width="10.28515625" style="3" customWidth="1"/>
    <col min="18" max="18" width="9.140625" style="3" customWidth="1"/>
    <col min="19" max="19" width="8.42578125" style="3" hidden="1" customWidth="1"/>
    <col min="20" max="20" width="9.85546875" style="3" hidden="1" customWidth="1"/>
    <col min="21" max="21" width="6.85546875" style="3" hidden="1" customWidth="1"/>
    <col min="22" max="248" width="9.140625" style="3"/>
    <col min="249" max="249" width="21.140625" style="3" customWidth="1"/>
    <col min="250" max="250" width="7.5703125" style="3" customWidth="1"/>
    <col min="251" max="251" width="6.28515625" style="3" customWidth="1"/>
    <col min="252" max="252" width="10.42578125" style="3" customWidth="1"/>
    <col min="253" max="254" width="10.5703125" style="3" customWidth="1"/>
    <col min="255" max="255" width="7" style="3" customWidth="1"/>
    <col min="256" max="256" width="9.42578125" style="3" customWidth="1"/>
    <col min="257" max="258" width="8.42578125" style="3" customWidth="1"/>
    <col min="259" max="259" width="10" style="3" customWidth="1"/>
    <col min="260" max="260" width="9.7109375" style="3" customWidth="1"/>
    <col min="261" max="261" width="9.5703125" style="3" customWidth="1"/>
    <col min="262" max="262" width="9.85546875" style="3" customWidth="1"/>
    <col min="263" max="263" width="8.85546875" style="3" customWidth="1"/>
    <col min="264" max="265" width="8.7109375" style="3" customWidth="1"/>
    <col min="266" max="266" width="8.28515625" style="3" customWidth="1"/>
    <col min="267" max="267" width="11" style="3" customWidth="1"/>
    <col min="268" max="268" width="11.42578125" style="3" customWidth="1"/>
    <col min="269" max="269" width="11" style="3" customWidth="1"/>
    <col min="270" max="272" width="0" style="3" hidden="1" customWidth="1"/>
    <col min="273" max="273" width="9.140625" style="3"/>
    <col min="274" max="274" width="22.28515625" style="3" customWidth="1"/>
    <col min="275" max="504" width="9.140625" style="3"/>
    <col min="505" max="505" width="21.140625" style="3" customWidth="1"/>
    <col min="506" max="506" width="7.5703125" style="3" customWidth="1"/>
    <col min="507" max="507" width="6.28515625" style="3" customWidth="1"/>
    <col min="508" max="508" width="10.42578125" style="3" customWidth="1"/>
    <col min="509" max="510" width="10.5703125" style="3" customWidth="1"/>
    <col min="511" max="511" width="7" style="3" customWidth="1"/>
    <col min="512" max="512" width="9.42578125" style="3" customWidth="1"/>
    <col min="513" max="514" width="8.42578125" style="3" customWidth="1"/>
    <col min="515" max="515" width="10" style="3" customWidth="1"/>
    <col min="516" max="516" width="9.7109375" style="3" customWidth="1"/>
    <col min="517" max="517" width="9.5703125" style="3" customWidth="1"/>
    <col min="518" max="518" width="9.85546875" style="3" customWidth="1"/>
    <col min="519" max="519" width="8.85546875" style="3" customWidth="1"/>
    <col min="520" max="521" width="8.7109375" style="3" customWidth="1"/>
    <col min="522" max="522" width="8.28515625" style="3" customWidth="1"/>
    <col min="523" max="523" width="11" style="3" customWidth="1"/>
    <col min="524" max="524" width="11.42578125" style="3" customWidth="1"/>
    <col min="525" max="525" width="11" style="3" customWidth="1"/>
    <col min="526" max="528" width="0" style="3" hidden="1" customWidth="1"/>
    <col min="529" max="529" width="9.140625" style="3"/>
    <col min="530" max="530" width="22.28515625" style="3" customWidth="1"/>
    <col min="531" max="760" width="9.140625" style="3"/>
    <col min="761" max="761" width="21.140625" style="3" customWidth="1"/>
    <col min="762" max="762" width="7.5703125" style="3" customWidth="1"/>
    <col min="763" max="763" width="6.28515625" style="3" customWidth="1"/>
    <col min="764" max="764" width="10.42578125" style="3" customWidth="1"/>
    <col min="765" max="766" width="10.5703125" style="3" customWidth="1"/>
    <col min="767" max="767" width="7" style="3" customWidth="1"/>
    <col min="768" max="768" width="9.42578125" style="3" customWidth="1"/>
    <col min="769" max="770" width="8.42578125" style="3" customWidth="1"/>
    <col min="771" max="771" width="10" style="3" customWidth="1"/>
    <col min="772" max="772" width="9.7109375" style="3" customWidth="1"/>
    <col min="773" max="773" width="9.5703125" style="3" customWidth="1"/>
    <col min="774" max="774" width="9.85546875" style="3" customWidth="1"/>
    <col min="775" max="775" width="8.85546875" style="3" customWidth="1"/>
    <col min="776" max="777" width="8.7109375" style="3" customWidth="1"/>
    <col min="778" max="778" width="8.28515625" style="3" customWidth="1"/>
    <col min="779" max="779" width="11" style="3" customWidth="1"/>
    <col min="780" max="780" width="11.42578125" style="3" customWidth="1"/>
    <col min="781" max="781" width="11" style="3" customWidth="1"/>
    <col min="782" max="784" width="0" style="3" hidden="1" customWidth="1"/>
    <col min="785" max="785" width="9.140625" style="3"/>
    <col min="786" max="786" width="22.28515625" style="3" customWidth="1"/>
    <col min="787" max="1016" width="9.140625" style="3"/>
    <col min="1017" max="1017" width="21.140625" style="3" customWidth="1"/>
    <col min="1018" max="1018" width="7.5703125" style="3" customWidth="1"/>
    <col min="1019" max="1019" width="6.28515625" style="3" customWidth="1"/>
    <col min="1020" max="1020" width="10.42578125" style="3" customWidth="1"/>
    <col min="1021" max="1022" width="10.5703125" style="3" customWidth="1"/>
    <col min="1023" max="1023" width="7" style="3" customWidth="1"/>
    <col min="1024" max="1024" width="9.42578125" style="3" customWidth="1"/>
    <col min="1025" max="1026" width="8.42578125" style="3" customWidth="1"/>
    <col min="1027" max="1027" width="10" style="3" customWidth="1"/>
    <col min="1028" max="1028" width="9.7109375" style="3" customWidth="1"/>
    <col min="1029" max="1029" width="9.5703125" style="3" customWidth="1"/>
    <col min="1030" max="1030" width="9.85546875" style="3" customWidth="1"/>
    <col min="1031" max="1031" width="8.85546875" style="3" customWidth="1"/>
    <col min="1032" max="1033" width="8.7109375" style="3" customWidth="1"/>
    <col min="1034" max="1034" width="8.28515625" style="3" customWidth="1"/>
    <col min="1035" max="1035" width="11" style="3" customWidth="1"/>
    <col min="1036" max="1036" width="11.42578125" style="3" customWidth="1"/>
    <col min="1037" max="1037" width="11" style="3" customWidth="1"/>
    <col min="1038" max="1040" width="0" style="3" hidden="1" customWidth="1"/>
    <col min="1041" max="1041" width="9.140625" style="3"/>
    <col min="1042" max="1042" width="22.28515625" style="3" customWidth="1"/>
    <col min="1043" max="1272" width="9.140625" style="3"/>
    <col min="1273" max="1273" width="21.140625" style="3" customWidth="1"/>
    <col min="1274" max="1274" width="7.5703125" style="3" customWidth="1"/>
    <col min="1275" max="1275" width="6.28515625" style="3" customWidth="1"/>
    <col min="1276" max="1276" width="10.42578125" style="3" customWidth="1"/>
    <col min="1277" max="1278" width="10.5703125" style="3" customWidth="1"/>
    <col min="1279" max="1279" width="7" style="3" customWidth="1"/>
    <col min="1280" max="1280" width="9.42578125" style="3" customWidth="1"/>
    <col min="1281" max="1282" width="8.42578125" style="3" customWidth="1"/>
    <col min="1283" max="1283" width="10" style="3" customWidth="1"/>
    <col min="1284" max="1284" width="9.7109375" style="3" customWidth="1"/>
    <col min="1285" max="1285" width="9.5703125" style="3" customWidth="1"/>
    <col min="1286" max="1286" width="9.85546875" style="3" customWidth="1"/>
    <col min="1287" max="1287" width="8.85546875" style="3" customWidth="1"/>
    <col min="1288" max="1289" width="8.7109375" style="3" customWidth="1"/>
    <col min="1290" max="1290" width="8.28515625" style="3" customWidth="1"/>
    <col min="1291" max="1291" width="11" style="3" customWidth="1"/>
    <col min="1292" max="1292" width="11.42578125" style="3" customWidth="1"/>
    <col min="1293" max="1293" width="11" style="3" customWidth="1"/>
    <col min="1294" max="1296" width="0" style="3" hidden="1" customWidth="1"/>
    <col min="1297" max="1297" width="9.140625" style="3"/>
    <col min="1298" max="1298" width="22.28515625" style="3" customWidth="1"/>
    <col min="1299" max="1528" width="9.140625" style="3"/>
    <col min="1529" max="1529" width="21.140625" style="3" customWidth="1"/>
    <col min="1530" max="1530" width="7.5703125" style="3" customWidth="1"/>
    <col min="1531" max="1531" width="6.28515625" style="3" customWidth="1"/>
    <col min="1532" max="1532" width="10.42578125" style="3" customWidth="1"/>
    <col min="1533" max="1534" width="10.5703125" style="3" customWidth="1"/>
    <col min="1535" max="1535" width="7" style="3" customWidth="1"/>
    <col min="1536" max="1536" width="9.42578125" style="3" customWidth="1"/>
    <col min="1537" max="1538" width="8.42578125" style="3" customWidth="1"/>
    <col min="1539" max="1539" width="10" style="3" customWidth="1"/>
    <col min="1540" max="1540" width="9.7109375" style="3" customWidth="1"/>
    <col min="1541" max="1541" width="9.5703125" style="3" customWidth="1"/>
    <col min="1542" max="1542" width="9.85546875" style="3" customWidth="1"/>
    <col min="1543" max="1543" width="8.85546875" style="3" customWidth="1"/>
    <col min="1544" max="1545" width="8.7109375" style="3" customWidth="1"/>
    <col min="1546" max="1546" width="8.28515625" style="3" customWidth="1"/>
    <col min="1547" max="1547" width="11" style="3" customWidth="1"/>
    <col min="1548" max="1548" width="11.42578125" style="3" customWidth="1"/>
    <col min="1549" max="1549" width="11" style="3" customWidth="1"/>
    <col min="1550" max="1552" width="0" style="3" hidden="1" customWidth="1"/>
    <col min="1553" max="1553" width="9.140625" style="3"/>
    <col min="1554" max="1554" width="22.28515625" style="3" customWidth="1"/>
    <col min="1555" max="1784" width="9.140625" style="3"/>
    <col min="1785" max="1785" width="21.140625" style="3" customWidth="1"/>
    <col min="1786" max="1786" width="7.5703125" style="3" customWidth="1"/>
    <col min="1787" max="1787" width="6.28515625" style="3" customWidth="1"/>
    <col min="1788" max="1788" width="10.42578125" style="3" customWidth="1"/>
    <col min="1789" max="1790" width="10.5703125" style="3" customWidth="1"/>
    <col min="1791" max="1791" width="7" style="3" customWidth="1"/>
    <col min="1792" max="1792" width="9.42578125" style="3" customWidth="1"/>
    <col min="1793" max="1794" width="8.42578125" style="3" customWidth="1"/>
    <col min="1795" max="1795" width="10" style="3" customWidth="1"/>
    <col min="1796" max="1796" width="9.7109375" style="3" customWidth="1"/>
    <col min="1797" max="1797" width="9.5703125" style="3" customWidth="1"/>
    <col min="1798" max="1798" width="9.85546875" style="3" customWidth="1"/>
    <col min="1799" max="1799" width="8.85546875" style="3" customWidth="1"/>
    <col min="1800" max="1801" width="8.7109375" style="3" customWidth="1"/>
    <col min="1802" max="1802" width="8.28515625" style="3" customWidth="1"/>
    <col min="1803" max="1803" width="11" style="3" customWidth="1"/>
    <col min="1804" max="1804" width="11.42578125" style="3" customWidth="1"/>
    <col min="1805" max="1805" width="11" style="3" customWidth="1"/>
    <col min="1806" max="1808" width="0" style="3" hidden="1" customWidth="1"/>
    <col min="1809" max="1809" width="9.140625" style="3"/>
    <col min="1810" max="1810" width="22.28515625" style="3" customWidth="1"/>
    <col min="1811" max="2040" width="9.140625" style="3"/>
    <col min="2041" max="2041" width="21.140625" style="3" customWidth="1"/>
    <col min="2042" max="2042" width="7.5703125" style="3" customWidth="1"/>
    <col min="2043" max="2043" width="6.28515625" style="3" customWidth="1"/>
    <col min="2044" max="2044" width="10.42578125" style="3" customWidth="1"/>
    <col min="2045" max="2046" width="10.5703125" style="3" customWidth="1"/>
    <col min="2047" max="2047" width="7" style="3" customWidth="1"/>
    <col min="2048" max="2048" width="9.42578125" style="3" customWidth="1"/>
    <col min="2049" max="2050" width="8.42578125" style="3" customWidth="1"/>
    <col min="2051" max="2051" width="10" style="3" customWidth="1"/>
    <col min="2052" max="2052" width="9.7109375" style="3" customWidth="1"/>
    <col min="2053" max="2053" width="9.5703125" style="3" customWidth="1"/>
    <col min="2054" max="2054" width="9.85546875" style="3" customWidth="1"/>
    <col min="2055" max="2055" width="8.85546875" style="3" customWidth="1"/>
    <col min="2056" max="2057" width="8.7109375" style="3" customWidth="1"/>
    <col min="2058" max="2058" width="8.28515625" style="3" customWidth="1"/>
    <col min="2059" max="2059" width="11" style="3" customWidth="1"/>
    <col min="2060" max="2060" width="11.42578125" style="3" customWidth="1"/>
    <col min="2061" max="2061" width="11" style="3" customWidth="1"/>
    <col min="2062" max="2064" width="0" style="3" hidden="1" customWidth="1"/>
    <col min="2065" max="2065" width="9.140625" style="3"/>
    <col min="2066" max="2066" width="22.28515625" style="3" customWidth="1"/>
    <col min="2067" max="2296" width="9.140625" style="3"/>
    <col min="2297" max="2297" width="21.140625" style="3" customWidth="1"/>
    <col min="2298" max="2298" width="7.5703125" style="3" customWidth="1"/>
    <col min="2299" max="2299" width="6.28515625" style="3" customWidth="1"/>
    <col min="2300" max="2300" width="10.42578125" style="3" customWidth="1"/>
    <col min="2301" max="2302" width="10.5703125" style="3" customWidth="1"/>
    <col min="2303" max="2303" width="7" style="3" customWidth="1"/>
    <col min="2304" max="2304" width="9.42578125" style="3" customWidth="1"/>
    <col min="2305" max="2306" width="8.42578125" style="3" customWidth="1"/>
    <col min="2307" max="2307" width="10" style="3" customWidth="1"/>
    <col min="2308" max="2308" width="9.7109375" style="3" customWidth="1"/>
    <col min="2309" max="2309" width="9.5703125" style="3" customWidth="1"/>
    <col min="2310" max="2310" width="9.85546875" style="3" customWidth="1"/>
    <col min="2311" max="2311" width="8.85546875" style="3" customWidth="1"/>
    <col min="2312" max="2313" width="8.7109375" style="3" customWidth="1"/>
    <col min="2314" max="2314" width="8.28515625" style="3" customWidth="1"/>
    <col min="2315" max="2315" width="11" style="3" customWidth="1"/>
    <col min="2316" max="2316" width="11.42578125" style="3" customWidth="1"/>
    <col min="2317" max="2317" width="11" style="3" customWidth="1"/>
    <col min="2318" max="2320" width="0" style="3" hidden="1" customWidth="1"/>
    <col min="2321" max="2321" width="9.140625" style="3"/>
    <col min="2322" max="2322" width="22.28515625" style="3" customWidth="1"/>
    <col min="2323" max="2552" width="9.140625" style="3"/>
    <col min="2553" max="2553" width="21.140625" style="3" customWidth="1"/>
    <col min="2554" max="2554" width="7.5703125" style="3" customWidth="1"/>
    <col min="2555" max="2555" width="6.28515625" style="3" customWidth="1"/>
    <col min="2556" max="2556" width="10.42578125" style="3" customWidth="1"/>
    <col min="2557" max="2558" width="10.5703125" style="3" customWidth="1"/>
    <col min="2559" max="2559" width="7" style="3" customWidth="1"/>
    <col min="2560" max="2560" width="9.42578125" style="3" customWidth="1"/>
    <col min="2561" max="2562" width="8.42578125" style="3" customWidth="1"/>
    <col min="2563" max="2563" width="10" style="3" customWidth="1"/>
    <col min="2564" max="2564" width="9.7109375" style="3" customWidth="1"/>
    <col min="2565" max="2565" width="9.5703125" style="3" customWidth="1"/>
    <col min="2566" max="2566" width="9.85546875" style="3" customWidth="1"/>
    <col min="2567" max="2567" width="8.85546875" style="3" customWidth="1"/>
    <col min="2568" max="2569" width="8.7109375" style="3" customWidth="1"/>
    <col min="2570" max="2570" width="8.28515625" style="3" customWidth="1"/>
    <col min="2571" max="2571" width="11" style="3" customWidth="1"/>
    <col min="2572" max="2572" width="11.42578125" style="3" customWidth="1"/>
    <col min="2573" max="2573" width="11" style="3" customWidth="1"/>
    <col min="2574" max="2576" width="0" style="3" hidden="1" customWidth="1"/>
    <col min="2577" max="2577" width="9.140625" style="3"/>
    <col min="2578" max="2578" width="22.28515625" style="3" customWidth="1"/>
    <col min="2579" max="2808" width="9.140625" style="3"/>
    <col min="2809" max="2809" width="21.140625" style="3" customWidth="1"/>
    <col min="2810" max="2810" width="7.5703125" style="3" customWidth="1"/>
    <col min="2811" max="2811" width="6.28515625" style="3" customWidth="1"/>
    <col min="2812" max="2812" width="10.42578125" style="3" customWidth="1"/>
    <col min="2813" max="2814" width="10.5703125" style="3" customWidth="1"/>
    <col min="2815" max="2815" width="7" style="3" customWidth="1"/>
    <col min="2816" max="2816" width="9.42578125" style="3" customWidth="1"/>
    <col min="2817" max="2818" width="8.42578125" style="3" customWidth="1"/>
    <col min="2819" max="2819" width="10" style="3" customWidth="1"/>
    <col min="2820" max="2820" width="9.7109375" style="3" customWidth="1"/>
    <col min="2821" max="2821" width="9.5703125" style="3" customWidth="1"/>
    <col min="2822" max="2822" width="9.85546875" style="3" customWidth="1"/>
    <col min="2823" max="2823" width="8.85546875" style="3" customWidth="1"/>
    <col min="2824" max="2825" width="8.7109375" style="3" customWidth="1"/>
    <col min="2826" max="2826" width="8.28515625" style="3" customWidth="1"/>
    <col min="2827" max="2827" width="11" style="3" customWidth="1"/>
    <col min="2828" max="2828" width="11.42578125" style="3" customWidth="1"/>
    <col min="2829" max="2829" width="11" style="3" customWidth="1"/>
    <col min="2830" max="2832" width="0" style="3" hidden="1" customWidth="1"/>
    <col min="2833" max="2833" width="9.140625" style="3"/>
    <col min="2834" max="2834" width="22.28515625" style="3" customWidth="1"/>
    <col min="2835" max="3064" width="9.140625" style="3"/>
    <col min="3065" max="3065" width="21.140625" style="3" customWidth="1"/>
    <col min="3066" max="3066" width="7.5703125" style="3" customWidth="1"/>
    <col min="3067" max="3067" width="6.28515625" style="3" customWidth="1"/>
    <col min="3068" max="3068" width="10.42578125" style="3" customWidth="1"/>
    <col min="3069" max="3070" width="10.5703125" style="3" customWidth="1"/>
    <col min="3071" max="3071" width="7" style="3" customWidth="1"/>
    <col min="3072" max="3072" width="9.42578125" style="3" customWidth="1"/>
    <col min="3073" max="3074" width="8.42578125" style="3" customWidth="1"/>
    <col min="3075" max="3075" width="10" style="3" customWidth="1"/>
    <col min="3076" max="3076" width="9.7109375" style="3" customWidth="1"/>
    <col min="3077" max="3077" width="9.5703125" style="3" customWidth="1"/>
    <col min="3078" max="3078" width="9.85546875" style="3" customWidth="1"/>
    <col min="3079" max="3079" width="8.85546875" style="3" customWidth="1"/>
    <col min="3080" max="3081" width="8.7109375" style="3" customWidth="1"/>
    <col min="3082" max="3082" width="8.28515625" style="3" customWidth="1"/>
    <col min="3083" max="3083" width="11" style="3" customWidth="1"/>
    <col min="3084" max="3084" width="11.42578125" style="3" customWidth="1"/>
    <col min="3085" max="3085" width="11" style="3" customWidth="1"/>
    <col min="3086" max="3088" width="0" style="3" hidden="1" customWidth="1"/>
    <col min="3089" max="3089" width="9.140625" style="3"/>
    <col min="3090" max="3090" width="22.28515625" style="3" customWidth="1"/>
    <col min="3091" max="3320" width="9.140625" style="3"/>
    <col min="3321" max="3321" width="21.140625" style="3" customWidth="1"/>
    <col min="3322" max="3322" width="7.5703125" style="3" customWidth="1"/>
    <col min="3323" max="3323" width="6.28515625" style="3" customWidth="1"/>
    <col min="3324" max="3324" width="10.42578125" style="3" customWidth="1"/>
    <col min="3325" max="3326" width="10.5703125" style="3" customWidth="1"/>
    <col min="3327" max="3327" width="7" style="3" customWidth="1"/>
    <col min="3328" max="3328" width="9.42578125" style="3" customWidth="1"/>
    <col min="3329" max="3330" width="8.42578125" style="3" customWidth="1"/>
    <col min="3331" max="3331" width="10" style="3" customWidth="1"/>
    <col min="3332" max="3332" width="9.7109375" style="3" customWidth="1"/>
    <col min="3333" max="3333" width="9.5703125" style="3" customWidth="1"/>
    <col min="3334" max="3334" width="9.85546875" style="3" customWidth="1"/>
    <col min="3335" max="3335" width="8.85546875" style="3" customWidth="1"/>
    <col min="3336" max="3337" width="8.7109375" style="3" customWidth="1"/>
    <col min="3338" max="3338" width="8.28515625" style="3" customWidth="1"/>
    <col min="3339" max="3339" width="11" style="3" customWidth="1"/>
    <col min="3340" max="3340" width="11.42578125" style="3" customWidth="1"/>
    <col min="3341" max="3341" width="11" style="3" customWidth="1"/>
    <col min="3342" max="3344" width="0" style="3" hidden="1" customWidth="1"/>
    <col min="3345" max="3345" width="9.140625" style="3"/>
    <col min="3346" max="3346" width="22.28515625" style="3" customWidth="1"/>
    <col min="3347" max="3576" width="9.140625" style="3"/>
    <col min="3577" max="3577" width="21.140625" style="3" customWidth="1"/>
    <col min="3578" max="3578" width="7.5703125" style="3" customWidth="1"/>
    <col min="3579" max="3579" width="6.28515625" style="3" customWidth="1"/>
    <col min="3580" max="3580" width="10.42578125" style="3" customWidth="1"/>
    <col min="3581" max="3582" width="10.5703125" style="3" customWidth="1"/>
    <col min="3583" max="3583" width="7" style="3" customWidth="1"/>
    <col min="3584" max="3584" width="9.42578125" style="3" customWidth="1"/>
    <col min="3585" max="3586" width="8.42578125" style="3" customWidth="1"/>
    <col min="3587" max="3587" width="10" style="3" customWidth="1"/>
    <col min="3588" max="3588" width="9.7109375" style="3" customWidth="1"/>
    <col min="3589" max="3589" width="9.5703125" style="3" customWidth="1"/>
    <col min="3590" max="3590" width="9.85546875" style="3" customWidth="1"/>
    <col min="3591" max="3591" width="8.85546875" style="3" customWidth="1"/>
    <col min="3592" max="3593" width="8.7109375" style="3" customWidth="1"/>
    <col min="3594" max="3594" width="8.28515625" style="3" customWidth="1"/>
    <col min="3595" max="3595" width="11" style="3" customWidth="1"/>
    <col min="3596" max="3596" width="11.42578125" style="3" customWidth="1"/>
    <col min="3597" max="3597" width="11" style="3" customWidth="1"/>
    <col min="3598" max="3600" width="0" style="3" hidden="1" customWidth="1"/>
    <col min="3601" max="3601" width="9.140625" style="3"/>
    <col min="3602" max="3602" width="22.28515625" style="3" customWidth="1"/>
    <col min="3603" max="3832" width="9.140625" style="3"/>
    <col min="3833" max="3833" width="21.140625" style="3" customWidth="1"/>
    <col min="3834" max="3834" width="7.5703125" style="3" customWidth="1"/>
    <col min="3835" max="3835" width="6.28515625" style="3" customWidth="1"/>
    <col min="3836" max="3836" width="10.42578125" style="3" customWidth="1"/>
    <col min="3837" max="3838" width="10.5703125" style="3" customWidth="1"/>
    <col min="3839" max="3839" width="7" style="3" customWidth="1"/>
    <col min="3840" max="3840" width="9.42578125" style="3" customWidth="1"/>
    <col min="3841" max="3842" width="8.42578125" style="3" customWidth="1"/>
    <col min="3843" max="3843" width="10" style="3" customWidth="1"/>
    <col min="3844" max="3844" width="9.7109375" style="3" customWidth="1"/>
    <col min="3845" max="3845" width="9.5703125" style="3" customWidth="1"/>
    <col min="3846" max="3846" width="9.85546875" style="3" customWidth="1"/>
    <col min="3847" max="3847" width="8.85546875" style="3" customWidth="1"/>
    <col min="3848" max="3849" width="8.7109375" style="3" customWidth="1"/>
    <col min="3850" max="3850" width="8.28515625" style="3" customWidth="1"/>
    <col min="3851" max="3851" width="11" style="3" customWidth="1"/>
    <col min="3852" max="3852" width="11.42578125" style="3" customWidth="1"/>
    <col min="3853" max="3853" width="11" style="3" customWidth="1"/>
    <col min="3854" max="3856" width="0" style="3" hidden="1" customWidth="1"/>
    <col min="3857" max="3857" width="9.140625" style="3"/>
    <col min="3858" max="3858" width="22.28515625" style="3" customWidth="1"/>
    <col min="3859" max="4088" width="9.140625" style="3"/>
    <col min="4089" max="4089" width="21.140625" style="3" customWidth="1"/>
    <col min="4090" max="4090" width="7.5703125" style="3" customWidth="1"/>
    <col min="4091" max="4091" width="6.28515625" style="3" customWidth="1"/>
    <col min="4092" max="4092" width="10.42578125" style="3" customWidth="1"/>
    <col min="4093" max="4094" width="10.5703125" style="3" customWidth="1"/>
    <col min="4095" max="4095" width="7" style="3" customWidth="1"/>
    <col min="4096" max="4096" width="9.42578125" style="3" customWidth="1"/>
    <col min="4097" max="4098" width="8.42578125" style="3" customWidth="1"/>
    <col min="4099" max="4099" width="10" style="3" customWidth="1"/>
    <col min="4100" max="4100" width="9.7109375" style="3" customWidth="1"/>
    <col min="4101" max="4101" width="9.5703125" style="3" customWidth="1"/>
    <col min="4102" max="4102" width="9.85546875" style="3" customWidth="1"/>
    <col min="4103" max="4103" width="8.85546875" style="3" customWidth="1"/>
    <col min="4104" max="4105" width="8.7109375" style="3" customWidth="1"/>
    <col min="4106" max="4106" width="8.28515625" style="3" customWidth="1"/>
    <col min="4107" max="4107" width="11" style="3" customWidth="1"/>
    <col min="4108" max="4108" width="11.42578125" style="3" customWidth="1"/>
    <col min="4109" max="4109" width="11" style="3" customWidth="1"/>
    <col min="4110" max="4112" width="0" style="3" hidden="1" customWidth="1"/>
    <col min="4113" max="4113" width="9.140625" style="3"/>
    <col min="4114" max="4114" width="22.28515625" style="3" customWidth="1"/>
    <col min="4115" max="4344" width="9.140625" style="3"/>
    <col min="4345" max="4345" width="21.140625" style="3" customWidth="1"/>
    <col min="4346" max="4346" width="7.5703125" style="3" customWidth="1"/>
    <col min="4347" max="4347" width="6.28515625" style="3" customWidth="1"/>
    <col min="4348" max="4348" width="10.42578125" style="3" customWidth="1"/>
    <col min="4349" max="4350" width="10.5703125" style="3" customWidth="1"/>
    <col min="4351" max="4351" width="7" style="3" customWidth="1"/>
    <col min="4352" max="4352" width="9.42578125" style="3" customWidth="1"/>
    <col min="4353" max="4354" width="8.42578125" style="3" customWidth="1"/>
    <col min="4355" max="4355" width="10" style="3" customWidth="1"/>
    <col min="4356" max="4356" width="9.7109375" style="3" customWidth="1"/>
    <col min="4357" max="4357" width="9.5703125" style="3" customWidth="1"/>
    <col min="4358" max="4358" width="9.85546875" style="3" customWidth="1"/>
    <col min="4359" max="4359" width="8.85546875" style="3" customWidth="1"/>
    <col min="4360" max="4361" width="8.7109375" style="3" customWidth="1"/>
    <col min="4362" max="4362" width="8.28515625" style="3" customWidth="1"/>
    <col min="4363" max="4363" width="11" style="3" customWidth="1"/>
    <col min="4364" max="4364" width="11.42578125" style="3" customWidth="1"/>
    <col min="4365" max="4365" width="11" style="3" customWidth="1"/>
    <col min="4366" max="4368" width="0" style="3" hidden="1" customWidth="1"/>
    <col min="4369" max="4369" width="9.140625" style="3"/>
    <col min="4370" max="4370" width="22.28515625" style="3" customWidth="1"/>
    <col min="4371" max="4600" width="9.140625" style="3"/>
    <col min="4601" max="4601" width="21.140625" style="3" customWidth="1"/>
    <col min="4602" max="4602" width="7.5703125" style="3" customWidth="1"/>
    <col min="4603" max="4603" width="6.28515625" style="3" customWidth="1"/>
    <col min="4604" max="4604" width="10.42578125" style="3" customWidth="1"/>
    <col min="4605" max="4606" width="10.5703125" style="3" customWidth="1"/>
    <col min="4607" max="4607" width="7" style="3" customWidth="1"/>
    <col min="4608" max="4608" width="9.42578125" style="3" customWidth="1"/>
    <col min="4609" max="4610" width="8.42578125" style="3" customWidth="1"/>
    <col min="4611" max="4611" width="10" style="3" customWidth="1"/>
    <col min="4612" max="4612" width="9.7109375" style="3" customWidth="1"/>
    <col min="4613" max="4613" width="9.5703125" style="3" customWidth="1"/>
    <col min="4614" max="4614" width="9.85546875" style="3" customWidth="1"/>
    <col min="4615" max="4615" width="8.85546875" style="3" customWidth="1"/>
    <col min="4616" max="4617" width="8.7109375" style="3" customWidth="1"/>
    <col min="4618" max="4618" width="8.28515625" style="3" customWidth="1"/>
    <col min="4619" max="4619" width="11" style="3" customWidth="1"/>
    <col min="4620" max="4620" width="11.42578125" style="3" customWidth="1"/>
    <col min="4621" max="4621" width="11" style="3" customWidth="1"/>
    <col min="4622" max="4624" width="0" style="3" hidden="1" customWidth="1"/>
    <col min="4625" max="4625" width="9.140625" style="3"/>
    <col min="4626" max="4626" width="22.28515625" style="3" customWidth="1"/>
    <col min="4627" max="4856" width="9.140625" style="3"/>
    <col min="4857" max="4857" width="21.140625" style="3" customWidth="1"/>
    <col min="4858" max="4858" width="7.5703125" style="3" customWidth="1"/>
    <col min="4859" max="4859" width="6.28515625" style="3" customWidth="1"/>
    <col min="4860" max="4860" width="10.42578125" style="3" customWidth="1"/>
    <col min="4861" max="4862" width="10.5703125" style="3" customWidth="1"/>
    <col min="4863" max="4863" width="7" style="3" customWidth="1"/>
    <col min="4864" max="4864" width="9.42578125" style="3" customWidth="1"/>
    <col min="4865" max="4866" width="8.42578125" style="3" customWidth="1"/>
    <col min="4867" max="4867" width="10" style="3" customWidth="1"/>
    <col min="4868" max="4868" width="9.7109375" style="3" customWidth="1"/>
    <col min="4869" max="4869" width="9.5703125" style="3" customWidth="1"/>
    <col min="4870" max="4870" width="9.85546875" style="3" customWidth="1"/>
    <col min="4871" max="4871" width="8.85546875" style="3" customWidth="1"/>
    <col min="4872" max="4873" width="8.7109375" style="3" customWidth="1"/>
    <col min="4874" max="4874" width="8.28515625" style="3" customWidth="1"/>
    <col min="4875" max="4875" width="11" style="3" customWidth="1"/>
    <col min="4876" max="4876" width="11.42578125" style="3" customWidth="1"/>
    <col min="4877" max="4877" width="11" style="3" customWidth="1"/>
    <col min="4878" max="4880" width="0" style="3" hidden="1" customWidth="1"/>
    <col min="4881" max="4881" width="9.140625" style="3"/>
    <col min="4882" max="4882" width="22.28515625" style="3" customWidth="1"/>
    <col min="4883" max="5112" width="9.140625" style="3"/>
    <col min="5113" max="5113" width="21.140625" style="3" customWidth="1"/>
    <col min="5114" max="5114" width="7.5703125" style="3" customWidth="1"/>
    <col min="5115" max="5115" width="6.28515625" style="3" customWidth="1"/>
    <col min="5116" max="5116" width="10.42578125" style="3" customWidth="1"/>
    <col min="5117" max="5118" width="10.5703125" style="3" customWidth="1"/>
    <col min="5119" max="5119" width="7" style="3" customWidth="1"/>
    <col min="5120" max="5120" width="9.42578125" style="3" customWidth="1"/>
    <col min="5121" max="5122" width="8.42578125" style="3" customWidth="1"/>
    <col min="5123" max="5123" width="10" style="3" customWidth="1"/>
    <col min="5124" max="5124" width="9.7109375" style="3" customWidth="1"/>
    <col min="5125" max="5125" width="9.5703125" style="3" customWidth="1"/>
    <col min="5126" max="5126" width="9.85546875" style="3" customWidth="1"/>
    <col min="5127" max="5127" width="8.85546875" style="3" customWidth="1"/>
    <col min="5128" max="5129" width="8.7109375" style="3" customWidth="1"/>
    <col min="5130" max="5130" width="8.28515625" style="3" customWidth="1"/>
    <col min="5131" max="5131" width="11" style="3" customWidth="1"/>
    <col min="5132" max="5132" width="11.42578125" style="3" customWidth="1"/>
    <col min="5133" max="5133" width="11" style="3" customWidth="1"/>
    <col min="5134" max="5136" width="0" style="3" hidden="1" customWidth="1"/>
    <col min="5137" max="5137" width="9.140625" style="3"/>
    <col min="5138" max="5138" width="22.28515625" style="3" customWidth="1"/>
    <col min="5139" max="5368" width="9.140625" style="3"/>
    <col min="5369" max="5369" width="21.140625" style="3" customWidth="1"/>
    <col min="5370" max="5370" width="7.5703125" style="3" customWidth="1"/>
    <col min="5371" max="5371" width="6.28515625" style="3" customWidth="1"/>
    <col min="5372" max="5372" width="10.42578125" style="3" customWidth="1"/>
    <col min="5373" max="5374" width="10.5703125" style="3" customWidth="1"/>
    <col min="5375" max="5375" width="7" style="3" customWidth="1"/>
    <col min="5376" max="5376" width="9.42578125" style="3" customWidth="1"/>
    <col min="5377" max="5378" width="8.42578125" style="3" customWidth="1"/>
    <col min="5379" max="5379" width="10" style="3" customWidth="1"/>
    <col min="5380" max="5380" width="9.7109375" style="3" customWidth="1"/>
    <col min="5381" max="5381" width="9.5703125" style="3" customWidth="1"/>
    <col min="5382" max="5382" width="9.85546875" style="3" customWidth="1"/>
    <col min="5383" max="5383" width="8.85546875" style="3" customWidth="1"/>
    <col min="5384" max="5385" width="8.7109375" style="3" customWidth="1"/>
    <col min="5386" max="5386" width="8.28515625" style="3" customWidth="1"/>
    <col min="5387" max="5387" width="11" style="3" customWidth="1"/>
    <col min="5388" max="5388" width="11.42578125" style="3" customWidth="1"/>
    <col min="5389" max="5389" width="11" style="3" customWidth="1"/>
    <col min="5390" max="5392" width="0" style="3" hidden="1" customWidth="1"/>
    <col min="5393" max="5393" width="9.140625" style="3"/>
    <col min="5394" max="5394" width="22.28515625" style="3" customWidth="1"/>
    <col min="5395" max="5624" width="9.140625" style="3"/>
    <col min="5625" max="5625" width="21.140625" style="3" customWidth="1"/>
    <col min="5626" max="5626" width="7.5703125" style="3" customWidth="1"/>
    <col min="5627" max="5627" width="6.28515625" style="3" customWidth="1"/>
    <col min="5628" max="5628" width="10.42578125" style="3" customWidth="1"/>
    <col min="5629" max="5630" width="10.5703125" style="3" customWidth="1"/>
    <col min="5631" max="5631" width="7" style="3" customWidth="1"/>
    <col min="5632" max="5632" width="9.42578125" style="3" customWidth="1"/>
    <col min="5633" max="5634" width="8.42578125" style="3" customWidth="1"/>
    <col min="5635" max="5635" width="10" style="3" customWidth="1"/>
    <col min="5636" max="5636" width="9.7109375" style="3" customWidth="1"/>
    <col min="5637" max="5637" width="9.5703125" style="3" customWidth="1"/>
    <col min="5638" max="5638" width="9.85546875" style="3" customWidth="1"/>
    <col min="5639" max="5639" width="8.85546875" style="3" customWidth="1"/>
    <col min="5640" max="5641" width="8.7109375" style="3" customWidth="1"/>
    <col min="5642" max="5642" width="8.28515625" style="3" customWidth="1"/>
    <col min="5643" max="5643" width="11" style="3" customWidth="1"/>
    <col min="5644" max="5644" width="11.42578125" style="3" customWidth="1"/>
    <col min="5645" max="5645" width="11" style="3" customWidth="1"/>
    <col min="5646" max="5648" width="0" style="3" hidden="1" customWidth="1"/>
    <col min="5649" max="5649" width="9.140625" style="3"/>
    <col min="5650" max="5650" width="22.28515625" style="3" customWidth="1"/>
    <col min="5651" max="5880" width="9.140625" style="3"/>
    <col min="5881" max="5881" width="21.140625" style="3" customWidth="1"/>
    <col min="5882" max="5882" width="7.5703125" style="3" customWidth="1"/>
    <col min="5883" max="5883" width="6.28515625" style="3" customWidth="1"/>
    <col min="5884" max="5884" width="10.42578125" style="3" customWidth="1"/>
    <col min="5885" max="5886" width="10.5703125" style="3" customWidth="1"/>
    <col min="5887" max="5887" width="7" style="3" customWidth="1"/>
    <col min="5888" max="5888" width="9.42578125" style="3" customWidth="1"/>
    <col min="5889" max="5890" width="8.42578125" style="3" customWidth="1"/>
    <col min="5891" max="5891" width="10" style="3" customWidth="1"/>
    <col min="5892" max="5892" width="9.7109375" style="3" customWidth="1"/>
    <col min="5893" max="5893" width="9.5703125" style="3" customWidth="1"/>
    <col min="5894" max="5894" width="9.85546875" style="3" customWidth="1"/>
    <col min="5895" max="5895" width="8.85546875" style="3" customWidth="1"/>
    <col min="5896" max="5897" width="8.7109375" style="3" customWidth="1"/>
    <col min="5898" max="5898" width="8.28515625" style="3" customWidth="1"/>
    <col min="5899" max="5899" width="11" style="3" customWidth="1"/>
    <col min="5900" max="5900" width="11.42578125" style="3" customWidth="1"/>
    <col min="5901" max="5901" width="11" style="3" customWidth="1"/>
    <col min="5902" max="5904" width="0" style="3" hidden="1" customWidth="1"/>
    <col min="5905" max="5905" width="9.140625" style="3"/>
    <col min="5906" max="5906" width="22.28515625" style="3" customWidth="1"/>
    <col min="5907" max="6136" width="9.140625" style="3"/>
    <col min="6137" max="6137" width="21.140625" style="3" customWidth="1"/>
    <col min="6138" max="6138" width="7.5703125" style="3" customWidth="1"/>
    <col min="6139" max="6139" width="6.28515625" style="3" customWidth="1"/>
    <col min="6140" max="6140" width="10.42578125" style="3" customWidth="1"/>
    <col min="6141" max="6142" width="10.5703125" style="3" customWidth="1"/>
    <col min="6143" max="6143" width="7" style="3" customWidth="1"/>
    <col min="6144" max="6144" width="9.42578125" style="3" customWidth="1"/>
    <col min="6145" max="6146" width="8.42578125" style="3" customWidth="1"/>
    <col min="6147" max="6147" width="10" style="3" customWidth="1"/>
    <col min="6148" max="6148" width="9.7109375" style="3" customWidth="1"/>
    <col min="6149" max="6149" width="9.5703125" style="3" customWidth="1"/>
    <col min="6150" max="6150" width="9.85546875" style="3" customWidth="1"/>
    <col min="6151" max="6151" width="8.85546875" style="3" customWidth="1"/>
    <col min="6152" max="6153" width="8.7109375" style="3" customWidth="1"/>
    <col min="6154" max="6154" width="8.28515625" style="3" customWidth="1"/>
    <col min="6155" max="6155" width="11" style="3" customWidth="1"/>
    <col min="6156" max="6156" width="11.42578125" style="3" customWidth="1"/>
    <col min="6157" max="6157" width="11" style="3" customWidth="1"/>
    <col min="6158" max="6160" width="0" style="3" hidden="1" customWidth="1"/>
    <col min="6161" max="6161" width="9.140625" style="3"/>
    <col min="6162" max="6162" width="22.28515625" style="3" customWidth="1"/>
    <col min="6163" max="6392" width="9.140625" style="3"/>
    <col min="6393" max="6393" width="21.140625" style="3" customWidth="1"/>
    <col min="6394" max="6394" width="7.5703125" style="3" customWidth="1"/>
    <col min="6395" max="6395" width="6.28515625" style="3" customWidth="1"/>
    <col min="6396" max="6396" width="10.42578125" style="3" customWidth="1"/>
    <col min="6397" max="6398" width="10.5703125" style="3" customWidth="1"/>
    <col min="6399" max="6399" width="7" style="3" customWidth="1"/>
    <col min="6400" max="6400" width="9.42578125" style="3" customWidth="1"/>
    <col min="6401" max="6402" width="8.42578125" style="3" customWidth="1"/>
    <col min="6403" max="6403" width="10" style="3" customWidth="1"/>
    <col min="6404" max="6404" width="9.7109375" style="3" customWidth="1"/>
    <col min="6405" max="6405" width="9.5703125" style="3" customWidth="1"/>
    <col min="6406" max="6406" width="9.85546875" style="3" customWidth="1"/>
    <col min="6407" max="6407" width="8.85546875" style="3" customWidth="1"/>
    <col min="6408" max="6409" width="8.7109375" style="3" customWidth="1"/>
    <col min="6410" max="6410" width="8.28515625" style="3" customWidth="1"/>
    <col min="6411" max="6411" width="11" style="3" customWidth="1"/>
    <col min="6412" max="6412" width="11.42578125" style="3" customWidth="1"/>
    <col min="6413" max="6413" width="11" style="3" customWidth="1"/>
    <col min="6414" max="6416" width="0" style="3" hidden="1" customWidth="1"/>
    <col min="6417" max="6417" width="9.140625" style="3"/>
    <col min="6418" max="6418" width="22.28515625" style="3" customWidth="1"/>
    <col min="6419" max="6648" width="9.140625" style="3"/>
    <col min="6649" max="6649" width="21.140625" style="3" customWidth="1"/>
    <col min="6650" max="6650" width="7.5703125" style="3" customWidth="1"/>
    <col min="6651" max="6651" width="6.28515625" style="3" customWidth="1"/>
    <col min="6652" max="6652" width="10.42578125" style="3" customWidth="1"/>
    <col min="6653" max="6654" width="10.5703125" style="3" customWidth="1"/>
    <col min="6655" max="6655" width="7" style="3" customWidth="1"/>
    <col min="6656" max="6656" width="9.42578125" style="3" customWidth="1"/>
    <col min="6657" max="6658" width="8.42578125" style="3" customWidth="1"/>
    <col min="6659" max="6659" width="10" style="3" customWidth="1"/>
    <col min="6660" max="6660" width="9.7109375" style="3" customWidth="1"/>
    <col min="6661" max="6661" width="9.5703125" style="3" customWidth="1"/>
    <col min="6662" max="6662" width="9.85546875" style="3" customWidth="1"/>
    <col min="6663" max="6663" width="8.85546875" style="3" customWidth="1"/>
    <col min="6664" max="6665" width="8.7109375" style="3" customWidth="1"/>
    <col min="6666" max="6666" width="8.28515625" style="3" customWidth="1"/>
    <col min="6667" max="6667" width="11" style="3" customWidth="1"/>
    <col min="6668" max="6668" width="11.42578125" style="3" customWidth="1"/>
    <col min="6669" max="6669" width="11" style="3" customWidth="1"/>
    <col min="6670" max="6672" width="0" style="3" hidden="1" customWidth="1"/>
    <col min="6673" max="6673" width="9.140625" style="3"/>
    <col min="6674" max="6674" width="22.28515625" style="3" customWidth="1"/>
    <col min="6675" max="6904" width="9.140625" style="3"/>
    <col min="6905" max="6905" width="21.140625" style="3" customWidth="1"/>
    <col min="6906" max="6906" width="7.5703125" style="3" customWidth="1"/>
    <col min="6907" max="6907" width="6.28515625" style="3" customWidth="1"/>
    <col min="6908" max="6908" width="10.42578125" style="3" customWidth="1"/>
    <col min="6909" max="6910" width="10.5703125" style="3" customWidth="1"/>
    <col min="6911" max="6911" width="7" style="3" customWidth="1"/>
    <col min="6912" max="6912" width="9.42578125" style="3" customWidth="1"/>
    <col min="6913" max="6914" width="8.42578125" style="3" customWidth="1"/>
    <col min="6915" max="6915" width="10" style="3" customWidth="1"/>
    <col min="6916" max="6916" width="9.7109375" style="3" customWidth="1"/>
    <col min="6917" max="6917" width="9.5703125" style="3" customWidth="1"/>
    <col min="6918" max="6918" width="9.85546875" style="3" customWidth="1"/>
    <col min="6919" max="6919" width="8.85546875" style="3" customWidth="1"/>
    <col min="6920" max="6921" width="8.7109375" style="3" customWidth="1"/>
    <col min="6922" max="6922" width="8.28515625" style="3" customWidth="1"/>
    <col min="6923" max="6923" width="11" style="3" customWidth="1"/>
    <col min="6924" max="6924" width="11.42578125" style="3" customWidth="1"/>
    <col min="6925" max="6925" width="11" style="3" customWidth="1"/>
    <col min="6926" max="6928" width="0" style="3" hidden="1" customWidth="1"/>
    <col min="6929" max="6929" width="9.140625" style="3"/>
    <col min="6930" max="6930" width="22.28515625" style="3" customWidth="1"/>
    <col min="6931" max="7160" width="9.140625" style="3"/>
    <col min="7161" max="7161" width="21.140625" style="3" customWidth="1"/>
    <col min="7162" max="7162" width="7.5703125" style="3" customWidth="1"/>
    <col min="7163" max="7163" width="6.28515625" style="3" customWidth="1"/>
    <col min="7164" max="7164" width="10.42578125" style="3" customWidth="1"/>
    <col min="7165" max="7166" width="10.5703125" style="3" customWidth="1"/>
    <col min="7167" max="7167" width="7" style="3" customWidth="1"/>
    <col min="7168" max="7168" width="9.42578125" style="3" customWidth="1"/>
    <col min="7169" max="7170" width="8.42578125" style="3" customWidth="1"/>
    <col min="7171" max="7171" width="10" style="3" customWidth="1"/>
    <col min="7172" max="7172" width="9.7109375" style="3" customWidth="1"/>
    <col min="7173" max="7173" width="9.5703125" style="3" customWidth="1"/>
    <col min="7174" max="7174" width="9.85546875" style="3" customWidth="1"/>
    <col min="7175" max="7175" width="8.85546875" style="3" customWidth="1"/>
    <col min="7176" max="7177" width="8.7109375" style="3" customWidth="1"/>
    <col min="7178" max="7178" width="8.28515625" style="3" customWidth="1"/>
    <col min="7179" max="7179" width="11" style="3" customWidth="1"/>
    <col min="7180" max="7180" width="11.42578125" style="3" customWidth="1"/>
    <col min="7181" max="7181" width="11" style="3" customWidth="1"/>
    <col min="7182" max="7184" width="0" style="3" hidden="1" customWidth="1"/>
    <col min="7185" max="7185" width="9.140625" style="3"/>
    <col min="7186" max="7186" width="22.28515625" style="3" customWidth="1"/>
    <col min="7187" max="7416" width="9.140625" style="3"/>
    <col min="7417" max="7417" width="21.140625" style="3" customWidth="1"/>
    <col min="7418" max="7418" width="7.5703125" style="3" customWidth="1"/>
    <col min="7419" max="7419" width="6.28515625" style="3" customWidth="1"/>
    <col min="7420" max="7420" width="10.42578125" style="3" customWidth="1"/>
    <col min="7421" max="7422" width="10.5703125" style="3" customWidth="1"/>
    <col min="7423" max="7423" width="7" style="3" customWidth="1"/>
    <col min="7424" max="7424" width="9.42578125" style="3" customWidth="1"/>
    <col min="7425" max="7426" width="8.42578125" style="3" customWidth="1"/>
    <col min="7427" max="7427" width="10" style="3" customWidth="1"/>
    <col min="7428" max="7428" width="9.7109375" style="3" customWidth="1"/>
    <col min="7429" max="7429" width="9.5703125" style="3" customWidth="1"/>
    <col min="7430" max="7430" width="9.85546875" style="3" customWidth="1"/>
    <col min="7431" max="7431" width="8.85546875" style="3" customWidth="1"/>
    <col min="7432" max="7433" width="8.7109375" style="3" customWidth="1"/>
    <col min="7434" max="7434" width="8.28515625" style="3" customWidth="1"/>
    <col min="7435" max="7435" width="11" style="3" customWidth="1"/>
    <col min="7436" max="7436" width="11.42578125" style="3" customWidth="1"/>
    <col min="7437" max="7437" width="11" style="3" customWidth="1"/>
    <col min="7438" max="7440" width="0" style="3" hidden="1" customWidth="1"/>
    <col min="7441" max="7441" width="9.140625" style="3"/>
    <col min="7442" max="7442" width="22.28515625" style="3" customWidth="1"/>
    <col min="7443" max="7672" width="9.140625" style="3"/>
    <col min="7673" max="7673" width="21.140625" style="3" customWidth="1"/>
    <col min="7674" max="7674" width="7.5703125" style="3" customWidth="1"/>
    <col min="7675" max="7675" width="6.28515625" style="3" customWidth="1"/>
    <col min="7676" max="7676" width="10.42578125" style="3" customWidth="1"/>
    <col min="7677" max="7678" width="10.5703125" style="3" customWidth="1"/>
    <col min="7679" max="7679" width="7" style="3" customWidth="1"/>
    <col min="7680" max="7680" width="9.42578125" style="3" customWidth="1"/>
    <col min="7681" max="7682" width="8.42578125" style="3" customWidth="1"/>
    <col min="7683" max="7683" width="10" style="3" customWidth="1"/>
    <col min="7684" max="7684" width="9.7109375" style="3" customWidth="1"/>
    <col min="7685" max="7685" width="9.5703125" style="3" customWidth="1"/>
    <col min="7686" max="7686" width="9.85546875" style="3" customWidth="1"/>
    <col min="7687" max="7687" width="8.85546875" style="3" customWidth="1"/>
    <col min="7688" max="7689" width="8.7109375" style="3" customWidth="1"/>
    <col min="7690" max="7690" width="8.28515625" style="3" customWidth="1"/>
    <col min="7691" max="7691" width="11" style="3" customWidth="1"/>
    <col min="7692" max="7692" width="11.42578125" style="3" customWidth="1"/>
    <col min="7693" max="7693" width="11" style="3" customWidth="1"/>
    <col min="7694" max="7696" width="0" style="3" hidden="1" customWidth="1"/>
    <col min="7697" max="7697" width="9.140625" style="3"/>
    <col min="7698" max="7698" width="22.28515625" style="3" customWidth="1"/>
    <col min="7699" max="7928" width="9.140625" style="3"/>
    <col min="7929" max="7929" width="21.140625" style="3" customWidth="1"/>
    <col min="7930" max="7930" width="7.5703125" style="3" customWidth="1"/>
    <col min="7931" max="7931" width="6.28515625" style="3" customWidth="1"/>
    <col min="7932" max="7932" width="10.42578125" style="3" customWidth="1"/>
    <col min="7933" max="7934" width="10.5703125" style="3" customWidth="1"/>
    <col min="7935" max="7935" width="7" style="3" customWidth="1"/>
    <col min="7936" max="7936" width="9.42578125" style="3" customWidth="1"/>
    <col min="7937" max="7938" width="8.42578125" style="3" customWidth="1"/>
    <col min="7939" max="7939" width="10" style="3" customWidth="1"/>
    <col min="7940" max="7940" width="9.7109375" style="3" customWidth="1"/>
    <col min="7941" max="7941" width="9.5703125" style="3" customWidth="1"/>
    <col min="7942" max="7942" width="9.85546875" style="3" customWidth="1"/>
    <col min="7943" max="7943" width="8.85546875" style="3" customWidth="1"/>
    <col min="7944" max="7945" width="8.7109375" style="3" customWidth="1"/>
    <col min="7946" max="7946" width="8.28515625" style="3" customWidth="1"/>
    <col min="7947" max="7947" width="11" style="3" customWidth="1"/>
    <col min="7948" max="7948" width="11.42578125" style="3" customWidth="1"/>
    <col min="7949" max="7949" width="11" style="3" customWidth="1"/>
    <col min="7950" max="7952" width="0" style="3" hidden="1" customWidth="1"/>
    <col min="7953" max="7953" width="9.140625" style="3"/>
    <col min="7954" max="7954" width="22.28515625" style="3" customWidth="1"/>
    <col min="7955" max="8184" width="9.140625" style="3"/>
    <col min="8185" max="8185" width="21.140625" style="3" customWidth="1"/>
    <col min="8186" max="8186" width="7.5703125" style="3" customWidth="1"/>
    <col min="8187" max="8187" width="6.28515625" style="3" customWidth="1"/>
    <col min="8188" max="8188" width="10.42578125" style="3" customWidth="1"/>
    <col min="8189" max="8190" width="10.5703125" style="3" customWidth="1"/>
    <col min="8191" max="8191" width="7" style="3" customWidth="1"/>
    <col min="8192" max="8192" width="9.42578125" style="3" customWidth="1"/>
    <col min="8193" max="8194" width="8.42578125" style="3" customWidth="1"/>
    <col min="8195" max="8195" width="10" style="3" customWidth="1"/>
    <col min="8196" max="8196" width="9.7109375" style="3" customWidth="1"/>
    <col min="8197" max="8197" width="9.5703125" style="3" customWidth="1"/>
    <col min="8198" max="8198" width="9.85546875" style="3" customWidth="1"/>
    <col min="8199" max="8199" width="8.85546875" style="3" customWidth="1"/>
    <col min="8200" max="8201" width="8.7109375" style="3" customWidth="1"/>
    <col min="8202" max="8202" width="8.28515625" style="3" customWidth="1"/>
    <col min="8203" max="8203" width="11" style="3" customWidth="1"/>
    <col min="8204" max="8204" width="11.42578125" style="3" customWidth="1"/>
    <col min="8205" max="8205" width="11" style="3" customWidth="1"/>
    <col min="8206" max="8208" width="0" style="3" hidden="1" customWidth="1"/>
    <col min="8209" max="8209" width="9.140625" style="3"/>
    <col min="8210" max="8210" width="22.28515625" style="3" customWidth="1"/>
    <col min="8211" max="8440" width="9.140625" style="3"/>
    <col min="8441" max="8441" width="21.140625" style="3" customWidth="1"/>
    <col min="8442" max="8442" width="7.5703125" style="3" customWidth="1"/>
    <col min="8443" max="8443" width="6.28515625" style="3" customWidth="1"/>
    <col min="8444" max="8444" width="10.42578125" style="3" customWidth="1"/>
    <col min="8445" max="8446" width="10.5703125" style="3" customWidth="1"/>
    <col min="8447" max="8447" width="7" style="3" customWidth="1"/>
    <col min="8448" max="8448" width="9.42578125" style="3" customWidth="1"/>
    <col min="8449" max="8450" width="8.42578125" style="3" customWidth="1"/>
    <col min="8451" max="8451" width="10" style="3" customWidth="1"/>
    <col min="8452" max="8452" width="9.7109375" style="3" customWidth="1"/>
    <col min="8453" max="8453" width="9.5703125" style="3" customWidth="1"/>
    <col min="8454" max="8454" width="9.85546875" style="3" customWidth="1"/>
    <col min="8455" max="8455" width="8.85546875" style="3" customWidth="1"/>
    <col min="8456" max="8457" width="8.7109375" style="3" customWidth="1"/>
    <col min="8458" max="8458" width="8.28515625" style="3" customWidth="1"/>
    <col min="8459" max="8459" width="11" style="3" customWidth="1"/>
    <col min="8460" max="8460" width="11.42578125" style="3" customWidth="1"/>
    <col min="8461" max="8461" width="11" style="3" customWidth="1"/>
    <col min="8462" max="8464" width="0" style="3" hidden="1" customWidth="1"/>
    <col min="8465" max="8465" width="9.140625" style="3"/>
    <col min="8466" max="8466" width="22.28515625" style="3" customWidth="1"/>
    <col min="8467" max="8696" width="9.140625" style="3"/>
    <col min="8697" max="8697" width="21.140625" style="3" customWidth="1"/>
    <col min="8698" max="8698" width="7.5703125" style="3" customWidth="1"/>
    <col min="8699" max="8699" width="6.28515625" style="3" customWidth="1"/>
    <col min="8700" max="8700" width="10.42578125" style="3" customWidth="1"/>
    <col min="8701" max="8702" width="10.5703125" style="3" customWidth="1"/>
    <col min="8703" max="8703" width="7" style="3" customWidth="1"/>
    <col min="8704" max="8704" width="9.42578125" style="3" customWidth="1"/>
    <col min="8705" max="8706" width="8.42578125" style="3" customWidth="1"/>
    <col min="8707" max="8707" width="10" style="3" customWidth="1"/>
    <col min="8708" max="8708" width="9.7109375" style="3" customWidth="1"/>
    <col min="8709" max="8709" width="9.5703125" style="3" customWidth="1"/>
    <col min="8710" max="8710" width="9.85546875" style="3" customWidth="1"/>
    <col min="8711" max="8711" width="8.85546875" style="3" customWidth="1"/>
    <col min="8712" max="8713" width="8.7109375" style="3" customWidth="1"/>
    <col min="8714" max="8714" width="8.28515625" style="3" customWidth="1"/>
    <col min="8715" max="8715" width="11" style="3" customWidth="1"/>
    <col min="8716" max="8716" width="11.42578125" style="3" customWidth="1"/>
    <col min="8717" max="8717" width="11" style="3" customWidth="1"/>
    <col min="8718" max="8720" width="0" style="3" hidden="1" customWidth="1"/>
    <col min="8721" max="8721" width="9.140625" style="3"/>
    <col min="8722" max="8722" width="22.28515625" style="3" customWidth="1"/>
    <col min="8723" max="8952" width="9.140625" style="3"/>
    <col min="8953" max="8953" width="21.140625" style="3" customWidth="1"/>
    <col min="8954" max="8954" width="7.5703125" style="3" customWidth="1"/>
    <col min="8955" max="8955" width="6.28515625" style="3" customWidth="1"/>
    <col min="8956" max="8956" width="10.42578125" style="3" customWidth="1"/>
    <col min="8957" max="8958" width="10.5703125" style="3" customWidth="1"/>
    <col min="8959" max="8959" width="7" style="3" customWidth="1"/>
    <col min="8960" max="8960" width="9.42578125" style="3" customWidth="1"/>
    <col min="8961" max="8962" width="8.42578125" style="3" customWidth="1"/>
    <col min="8963" max="8963" width="10" style="3" customWidth="1"/>
    <col min="8964" max="8964" width="9.7109375" style="3" customWidth="1"/>
    <col min="8965" max="8965" width="9.5703125" style="3" customWidth="1"/>
    <col min="8966" max="8966" width="9.85546875" style="3" customWidth="1"/>
    <col min="8967" max="8967" width="8.85546875" style="3" customWidth="1"/>
    <col min="8968" max="8969" width="8.7109375" style="3" customWidth="1"/>
    <col min="8970" max="8970" width="8.28515625" style="3" customWidth="1"/>
    <col min="8971" max="8971" width="11" style="3" customWidth="1"/>
    <col min="8972" max="8972" width="11.42578125" style="3" customWidth="1"/>
    <col min="8973" max="8973" width="11" style="3" customWidth="1"/>
    <col min="8974" max="8976" width="0" style="3" hidden="1" customWidth="1"/>
    <col min="8977" max="8977" width="9.140625" style="3"/>
    <col min="8978" max="8978" width="22.28515625" style="3" customWidth="1"/>
    <col min="8979" max="9208" width="9.140625" style="3"/>
    <col min="9209" max="9209" width="21.140625" style="3" customWidth="1"/>
    <col min="9210" max="9210" width="7.5703125" style="3" customWidth="1"/>
    <col min="9211" max="9211" width="6.28515625" style="3" customWidth="1"/>
    <col min="9212" max="9212" width="10.42578125" style="3" customWidth="1"/>
    <col min="9213" max="9214" width="10.5703125" style="3" customWidth="1"/>
    <col min="9215" max="9215" width="7" style="3" customWidth="1"/>
    <col min="9216" max="9216" width="9.42578125" style="3" customWidth="1"/>
    <col min="9217" max="9218" width="8.42578125" style="3" customWidth="1"/>
    <col min="9219" max="9219" width="10" style="3" customWidth="1"/>
    <col min="9220" max="9220" width="9.7109375" style="3" customWidth="1"/>
    <col min="9221" max="9221" width="9.5703125" style="3" customWidth="1"/>
    <col min="9222" max="9222" width="9.85546875" style="3" customWidth="1"/>
    <col min="9223" max="9223" width="8.85546875" style="3" customWidth="1"/>
    <col min="9224" max="9225" width="8.7109375" style="3" customWidth="1"/>
    <col min="9226" max="9226" width="8.28515625" style="3" customWidth="1"/>
    <col min="9227" max="9227" width="11" style="3" customWidth="1"/>
    <col min="9228" max="9228" width="11.42578125" style="3" customWidth="1"/>
    <col min="9229" max="9229" width="11" style="3" customWidth="1"/>
    <col min="9230" max="9232" width="0" style="3" hidden="1" customWidth="1"/>
    <col min="9233" max="9233" width="9.140625" style="3"/>
    <col min="9234" max="9234" width="22.28515625" style="3" customWidth="1"/>
    <col min="9235" max="9464" width="9.140625" style="3"/>
    <col min="9465" max="9465" width="21.140625" style="3" customWidth="1"/>
    <col min="9466" max="9466" width="7.5703125" style="3" customWidth="1"/>
    <col min="9467" max="9467" width="6.28515625" style="3" customWidth="1"/>
    <col min="9468" max="9468" width="10.42578125" style="3" customWidth="1"/>
    <col min="9469" max="9470" width="10.5703125" style="3" customWidth="1"/>
    <col min="9471" max="9471" width="7" style="3" customWidth="1"/>
    <col min="9472" max="9472" width="9.42578125" style="3" customWidth="1"/>
    <col min="9473" max="9474" width="8.42578125" style="3" customWidth="1"/>
    <col min="9475" max="9475" width="10" style="3" customWidth="1"/>
    <col min="9476" max="9476" width="9.7109375" style="3" customWidth="1"/>
    <col min="9477" max="9477" width="9.5703125" style="3" customWidth="1"/>
    <col min="9478" max="9478" width="9.85546875" style="3" customWidth="1"/>
    <col min="9479" max="9479" width="8.85546875" style="3" customWidth="1"/>
    <col min="9480" max="9481" width="8.7109375" style="3" customWidth="1"/>
    <col min="9482" max="9482" width="8.28515625" style="3" customWidth="1"/>
    <col min="9483" max="9483" width="11" style="3" customWidth="1"/>
    <col min="9484" max="9484" width="11.42578125" style="3" customWidth="1"/>
    <col min="9485" max="9485" width="11" style="3" customWidth="1"/>
    <col min="9486" max="9488" width="0" style="3" hidden="1" customWidth="1"/>
    <col min="9489" max="9489" width="9.140625" style="3"/>
    <col min="9490" max="9490" width="22.28515625" style="3" customWidth="1"/>
    <col min="9491" max="9720" width="9.140625" style="3"/>
    <col min="9721" max="9721" width="21.140625" style="3" customWidth="1"/>
    <col min="9722" max="9722" width="7.5703125" style="3" customWidth="1"/>
    <col min="9723" max="9723" width="6.28515625" style="3" customWidth="1"/>
    <col min="9724" max="9724" width="10.42578125" style="3" customWidth="1"/>
    <col min="9725" max="9726" width="10.5703125" style="3" customWidth="1"/>
    <col min="9727" max="9727" width="7" style="3" customWidth="1"/>
    <col min="9728" max="9728" width="9.42578125" style="3" customWidth="1"/>
    <col min="9729" max="9730" width="8.42578125" style="3" customWidth="1"/>
    <col min="9731" max="9731" width="10" style="3" customWidth="1"/>
    <col min="9732" max="9732" width="9.7109375" style="3" customWidth="1"/>
    <col min="9733" max="9733" width="9.5703125" style="3" customWidth="1"/>
    <col min="9734" max="9734" width="9.85546875" style="3" customWidth="1"/>
    <col min="9735" max="9735" width="8.85546875" style="3" customWidth="1"/>
    <col min="9736" max="9737" width="8.7109375" style="3" customWidth="1"/>
    <col min="9738" max="9738" width="8.28515625" style="3" customWidth="1"/>
    <col min="9739" max="9739" width="11" style="3" customWidth="1"/>
    <col min="9740" max="9740" width="11.42578125" style="3" customWidth="1"/>
    <col min="9741" max="9741" width="11" style="3" customWidth="1"/>
    <col min="9742" max="9744" width="0" style="3" hidden="1" customWidth="1"/>
    <col min="9745" max="9745" width="9.140625" style="3"/>
    <col min="9746" max="9746" width="22.28515625" style="3" customWidth="1"/>
    <col min="9747" max="9976" width="9.140625" style="3"/>
    <col min="9977" max="9977" width="21.140625" style="3" customWidth="1"/>
    <col min="9978" max="9978" width="7.5703125" style="3" customWidth="1"/>
    <col min="9979" max="9979" width="6.28515625" style="3" customWidth="1"/>
    <col min="9980" max="9980" width="10.42578125" style="3" customWidth="1"/>
    <col min="9981" max="9982" width="10.5703125" style="3" customWidth="1"/>
    <col min="9983" max="9983" width="7" style="3" customWidth="1"/>
    <col min="9984" max="9984" width="9.42578125" style="3" customWidth="1"/>
    <col min="9985" max="9986" width="8.42578125" style="3" customWidth="1"/>
    <col min="9987" max="9987" width="10" style="3" customWidth="1"/>
    <col min="9988" max="9988" width="9.7109375" style="3" customWidth="1"/>
    <col min="9989" max="9989" width="9.5703125" style="3" customWidth="1"/>
    <col min="9990" max="9990" width="9.85546875" style="3" customWidth="1"/>
    <col min="9991" max="9991" width="8.85546875" style="3" customWidth="1"/>
    <col min="9992" max="9993" width="8.7109375" style="3" customWidth="1"/>
    <col min="9994" max="9994" width="8.28515625" style="3" customWidth="1"/>
    <col min="9995" max="9995" width="11" style="3" customWidth="1"/>
    <col min="9996" max="9996" width="11.42578125" style="3" customWidth="1"/>
    <col min="9997" max="9997" width="11" style="3" customWidth="1"/>
    <col min="9998" max="10000" width="0" style="3" hidden="1" customWidth="1"/>
    <col min="10001" max="10001" width="9.140625" style="3"/>
    <col min="10002" max="10002" width="22.28515625" style="3" customWidth="1"/>
    <col min="10003" max="10232" width="9.140625" style="3"/>
    <col min="10233" max="10233" width="21.140625" style="3" customWidth="1"/>
    <col min="10234" max="10234" width="7.5703125" style="3" customWidth="1"/>
    <col min="10235" max="10235" width="6.28515625" style="3" customWidth="1"/>
    <col min="10236" max="10236" width="10.42578125" style="3" customWidth="1"/>
    <col min="10237" max="10238" width="10.5703125" style="3" customWidth="1"/>
    <col min="10239" max="10239" width="7" style="3" customWidth="1"/>
    <col min="10240" max="10240" width="9.42578125" style="3" customWidth="1"/>
    <col min="10241" max="10242" width="8.42578125" style="3" customWidth="1"/>
    <col min="10243" max="10243" width="10" style="3" customWidth="1"/>
    <col min="10244" max="10244" width="9.7109375" style="3" customWidth="1"/>
    <col min="10245" max="10245" width="9.5703125" style="3" customWidth="1"/>
    <col min="10246" max="10246" width="9.85546875" style="3" customWidth="1"/>
    <col min="10247" max="10247" width="8.85546875" style="3" customWidth="1"/>
    <col min="10248" max="10249" width="8.7109375" style="3" customWidth="1"/>
    <col min="10250" max="10250" width="8.28515625" style="3" customWidth="1"/>
    <col min="10251" max="10251" width="11" style="3" customWidth="1"/>
    <col min="10252" max="10252" width="11.42578125" style="3" customWidth="1"/>
    <col min="10253" max="10253" width="11" style="3" customWidth="1"/>
    <col min="10254" max="10256" width="0" style="3" hidden="1" customWidth="1"/>
    <col min="10257" max="10257" width="9.140625" style="3"/>
    <col min="10258" max="10258" width="22.28515625" style="3" customWidth="1"/>
    <col min="10259" max="10488" width="9.140625" style="3"/>
    <col min="10489" max="10489" width="21.140625" style="3" customWidth="1"/>
    <col min="10490" max="10490" width="7.5703125" style="3" customWidth="1"/>
    <col min="10491" max="10491" width="6.28515625" style="3" customWidth="1"/>
    <col min="10492" max="10492" width="10.42578125" style="3" customWidth="1"/>
    <col min="10493" max="10494" width="10.5703125" style="3" customWidth="1"/>
    <col min="10495" max="10495" width="7" style="3" customWidth="1"/>
    <col min="10496" max="10496" width="9.42578125" style="3" customWidth="1"/>
    <col min="10497" max="10498" width="8.42578125" style="3" customWidth="1"/>
    <col min="10499" max="10499" width="10" style="3" customWidth="1"/>
    <col min="10500" max="10500" width="9.7109375" style="3" customWidth="1"/>
    <col min="10501" max="10501" width="9.5703125" style="3" customWidth="1"/>
    <col min="10502" max="10502" width="9.85546875" style="3" customWidth="1"/>
    <col min="10503" max="10503" width="8.85546875" style="3" customWidth="1"/>
    <col min="10504" max="10505" width="8.7109375" style="3" customWidth="1"/>
    <col min="10506" max="10506" width="8.28515625" style="3" customWidth="1"/>
    <col min="10507" max="10507" width="11" style="3" customWidth="1"/>
    <col min="10508" max="10508" width="11.42578125" style="3" customWidth="1"/>
    <col min="10509" max="10509" width="11" style="3" customWidth="1"/>
    <col min="10510" max="10512" width="0" style="3" hidden="1" customWidth="1"/>
    <col min="10513" max="10513" width="9.140625" style="3"/>
    <col min="10514" max="10514" width="22.28515625" style="3" customWidth="1"/>
    <col min="10515" max="10744" width="9.140625" style="3"/>
    <col min="10745" max="10745" width="21.140625" style="3" customWidth="1"/>
    <col min="10746" max="10746" width="7.5703125" style="3" customWidth="1"/>
    <col min="10747" max="10747" width="6.28515625" style="3" customWidth="1"/>
    <col min="10748" max="10748" width="10.42578125" style="3" customWidth="1"/>
    <col min="10749" max="10750" width="10.5703125" style="3" customWidth="1"/>
    <col min="10751" max="10751" width="7" style="3" customWidth="1"/>
    <col min="10752" max="10752" width="9.42578125" style="3" customWidth="1"/>
    <col min="10753" max="10754" width="8.42578125" style="3" customWidth="1"/>
    <col min="10755" max="10755" width="10" style="3" customWidth="1"/>
    <col min="10756" max="10756" width="9.7109375" style="3" customWidth="1"/>
    <col min="10757" max="10757" width="9.5703125" style="3" customWidth="1"/>
    <col min="10758" max="10758" width="9.85546875" style="3" customWidth="1"/>
    <col min="10759" max="10759" width="8.85546875" style="3" customWidth="1"/>
    <col min="10760" max="10761" width="8.7109375" style="3" customWidth="1"/>
    <col min="10762" max="10762" width="8.28515625" style="3" customWidth="1"/>
    <col min="10763" max="10763" width="11" style="3" customWidth="1"/>
    <col min="10764" max="10764" width="11.42578125" style="3" customWidth="1"/>
    <col min="10765" max="10765" width="11" style="3" customWidth="1"/>
    <col min="10766" max="10768" width="0" style="3" hidden="1" customWidth="1"/>
    <col min="10769" max="10769" width="9.140625" style="3"/>
    <col min="10770" max="10770" width="22.28515625" style="3" customWidth="1"/>
    <col min="10771" max="11000" width="9.140625" style="3"/>
    <col min="11001" max="11001" width="21.140625" style="3" customWidth="1"/>
    <col min="11002" max="11002" width="7.5703125" style="3" customWidth="1"/>
    <col min="11003" max="11003" width="6.28515625" style="3" customWidth="1"/>
    <col min="11004" max="11004" width="10.42578125" style="3" customWidth="1"/>
    <col min="11005" max="11006" width="10.5703125" style="3" customWidth="1"/>
    <col min="11007" max="11007" width="7" style="3" customWidth="1"/>
    <col min="11008" max="11008" width="9.42578125" style="3" customWidth="1"/>
    <col min="11009" max="11010" width="8.42578125" style="3" customWidth="1"/>
    <col min="11011" max="11011" width="10" style="3" customWidth="1"/>
    <col min="11012" max="11012" width="9.7109375" style="3" customWidth="1"/>
    <col min="11013" max="11013" width="9.5703125" style="3" customWidth="1"/>
    <col min="11014" max="11014" width="9.85546875" style="3" customWidth="1"/>
    <col min="11015" max="11015" width="8.85546875" style="3" customWidth="1"/>
    <col min="11016" max="11017" width="8.7109375" style="3" customWidth="1"/>
    <col min="11018" max="11018" width="8.28515625" style="3" customWidth="1"/>
    <col min="11019" max="11019" width="11" style="3" customWidth="1"/>
    <col min="11020" max="11020" width="11.42578125" style="3" customWidth="1"/>
    <col min="11021" max="11021" width="11" style="3" customWidth="1"/>
    <col min="11022" max="11024" width="0" style="3" hidden="1" customWidth="1"/>
    <col min="11025" max="11025" width="9.140625" style="3"/>
    <col min="11026" max="11026" width="22.28515625" style="3" customWidth="1"/>
    <col min="11027" max="11256" width="9.140625" style="3"/>
    <col min="11257" max="11257" width="21.140625" style="3" customWidth="1"/>
    <col min="11258" max="11258" width="7.5703125" style="3" customWidth="1"/>
    <col min="11259" max="11259" width="6.28515625" style="3" customWidth="1"/>
    <col min="11260" max="11260" width="10.42578125" style="3" customWidth="1"/>
    <col min="11261" max="11262" width="10.5703125" style="3" customWidth="1"/>
    <col min="11263" max="11263" width="7" style="3" customWidth="1"/>
    <col min="11264" max="11264" width="9.42578125" style="3" customWidth="1"/>
    <col min="11265" max="11266" width="8.42578125" style="3" customWidth="1"/>
    <col min="11267" max="11267" width="10" style="3" customWidth="1"/>
    <col min="11268" max="11268" width="9.7109375" style="3" customWidth="1"/>
    <col min="11269" max="11269" width="9.5703125" style="3" customWidth="1"/>
    <col min="11270" max="11270" width="9.85546875" style="3" customWidth="1"/>
    <col min="11271" max="11271" width="8.85546875" style="3" customWidth="1"/>
    <col min="11272" max="11273" width="8.7109375" style="3" customWidth="1"/>
    <col min="11274" max="11274" width="8.28515625" style="3" customWidth="1"/>
    <col min="11275" max="11275" width="11" style="3" customWidth="1"/>
    <col min="11276" max="11276" width="11.42578125" style="3" customWidth="1"/>
    <col min="11277" max="11277" width="11" style="3" customWidth="1"/>
    <col min="11278" max="11280" width="0" style="3" hidden="1" customWidth="1"/>
    <col min="11281" max="11281" width="9.140625" style="3"/>
    <col min="11282" max="11282" width="22.28515625" style="3" customWidth="1"/>
    <col min="11283" max="11512" width="9.140625" style="3"/>
    <col min="11513" max="11513" width="21.140625" style="3" customWidth="1"/>
    <col min="11514" max="11514" width="7.5703125" style="3" customWidth="1"/>
    <col min="11515" max="11515" width="6.28515625" style="3" customWidth="1"/>
    <col min="11516" max="11516" width="10.42578125" style="3" customWidth="1"/>
    <col min="11517" max="11518" width="10.5703125" style="3" customWidth="1"/>
    <col min="11519" max="11519" width="7" style="3" customWidth="1"/>
    <col min="11520" max="11520" width="9.42578125" style="3" customWidth="1"/>
    <col min="11521" max="11522" width="8.42578125" style="3" customWidth="1"/>
    <col min="11523" max="11523" width="10" style="3" customWidth="1"/>
    <col min="11524" max="11524" width="9.7109375" style="3" customWidth="1"/>
    <col min="11525" max="11525" width="9.5703125" style="3" customWidth="1"/>
    <col min="11526" max="11526" width="9.85546875" style="3" customWidth="1"/>
    <col min="11527" max="11527" width="8.85546875" style="3" customWidth="1"/>
    <col min="11528" max="11529" width="8.7109375" style="3" customWidth="1"/>
    <col min="11530" max="11530" width="8.28515625" style="3" customWidth="1"/>
    <col min="11531" max="11531" width="11" style="3" customWidth="1"/>
    <col min="11532" max="11532" width="11.42578125" style="3" customWidth="1"/>
    <col min="11533" max="11533" width="11" style="3" customWidth="1"/>
    <col min="11534" max="11536" width="0" style="3" hidden="1" customWidth="1"/>
    <col min="11537" max="11537" width="9.140625" style="3"/>
    <col min="11538" max="11538" width="22.28515625" style="3" customWidth="1"/>
    <col min="11539" max="11768" width="9.140625" style="3"/>
    <col min="11769" max="11769" width="21.140625" style="3" customWidth="1"/>
    <col min="11770" max="11770" width="7.5703125" style="3" customWidth="1"/>
    <col min="11771" max="11771" width="6.28515625" style="3" customWidth="1"/>
    <col min="11772" max="11772" width="10.42578125" style="3" customWidth="1"/>
    <col min="11773" max="11774" width="10.5703125" style="3" customWidth="1"/>
    <col min="11775" max="11775" width="7" style="3" customWidth="1"/>
    <col min="11776" max="11776" width="9.42578125" style="3" customWidth="1"/>
    <col min="11777" max="11778" width="8.42578125" style="3" customWidth="1"/>
    <col min="11779" max="11779" width="10" style="3" customWidth="1"/>
    <col min="11780" max="11780" width="9.7109375" style="3" customWidth="1"/>
    <col min="11781" max="11781" width="9.5703125" style="3" customWidth="1"/>
    <col min="11782" max="11782" width="9.85546875" style="3" customWidth="1"/>
    <col min="11783" max="11783" width="8.85546875" style="3" customWidth="1"/>
    <col min="11784" max="11785" width="8.7109375" style="3" customWidth="1"/>
    <col min="11786" max="11786" width="8.28515625" style="3" customWidth="1"/>
    <col min="11787" max="11787" width="11" style="3" customWidth="1"/>
    <col min="11788" max="11788" width="11.42578125" style="3" customWidth="1"/>
    <col min="11789" max="11789" width="11" style="3" customWidth="1"/>
    <col min="11790" max="11792" width="0" style="3" hidden="1" customWidth="1"/>
    <col min="11793" max="11793" width="9.140625" style="3"/>
    <col min="11794" max="11794" width="22.28515625" style="3" customWidth="1"/>
    <col min="11795" max="12024" width="9.140625" style="3"/>
    <col min="12025" max="12025" width="21.140625" style="3" customWidth="1"/>
    <col min="12026" max="12026" width="7.5703125" style="3" customWidth="1"/>
    <col min="12027" max="12027" width="6.28515625" style="3" customWidth="1"/>
    <col min="12028" max="12028" width="10.42578125" style="3" customWidth="1"/>
    <col min="12029" max="12030" width="10.5703125" style="3" customWidth="1"/>
    <col min="12031" max="12031" width="7" style="3" customWidth="1"/>
    <col min="12032" max="12032" width="9.42578125" style="3" customWidth="1"/>
    <col min="12033" max="12034" width="8.42578125" style="3" customWidth="1"/>
    <col min="12035" max="12035" width="10" style="3" customWidth="1"/>
    <col min="12036" max="12036" width="9.7109375" style="3" customWidth="1"/>
    <col min="12037" max="12037" width="9.5703125" style="3" customWidth="1"/>
    <col min="12038" max="12038" width="9.85546875" style="3" customWidth="1"/>
    <col min="12039" max="12039" width="8.85546875" style="3" customWidth="1"/>
    <col min="12040" max="12041" width="8.7109375" style="3" customWidth="1"/>
    <col min="12042" max="12042" width="8.28515625" style="3" customWidth="1"/>
    <col min="12043" max="12043" width="11" style="3" customWidth="1"/>
    <col min="12044" max="12044" width="11.42578125" style="3" customWidth="1"/>
    <col min="12045" max="12045" width="11" style="3" customWidth="1"/>
    <col min="12046" max="12048" width="0" style="3" hidden="1" customWidth="1"/>
    <col min="12049" max="12049" width="9.140625" style="3"/>
    <col min="12050" max="12050" width="22.28515625" style="3" customWidth="1"/>
    <col min="12051" max="12280" width="9.140625" style="3"/>
    <col min="12281" max="12281" width="21.140625" style="3" customWidth="1"/>
    <col min="12282" max="12282" width="7.5703125" style="3" customWidth="1"/>
    <col min="12283" max="12283" width="6.28515625" style="3" customWidth="1"/>
    <col min="12284" max="12284" width="10.42578125" style="3" customWidth="1"/>
    <col min="12285" max="12286" width="10.5703125" style="3" customWidth="1"/>
    <col min="12287" max="12287" width="7" style="3" customWidth="1"/>
    <col min="12288" max="12288" width="9.42578125" style="3" customWidth="1"/>
    <col min="12289" max="12290" width="8.42578125" style="3" customWidth="1"/>
    <col min="12291" max="12291" width="10" style="3" customWidth="1"/>
    <col min="12292" max="12292" width="9.7109375" style="3" customWidth="1"/>
    <col min="12293" max="12293" width="9.5703125" style="3" customWidth="1"/>
    <col min="12294" max="12294" width="9.85546875" style="3" customWidth="1"/>
    <col min="12295" max="12295" width="8.85546875" style="3" customWidth="1"/>
    <col min="12296" max="12297" width="8.7109375" style="3" customWidth="1"/>
    <col min="12298" max="12298" width="8.28515625" style="3" customWidth="1"/>
    <col min="12299" max="12299" width="11" style="3" customWidth="1"/>
    <col min="12300" max="12300" width="11.42578125" style="3" customWidth="1"/>
    <col min="12301" max="12301" width="11" style="3" customWidth="1"/>
    <col min="12302" max="12304" width="0" style="3" hidden="1" customWidth="1"/>
    <col min="12305" max="12305" width="9.140625" style="3"/>
    <col min="12306" max="12306" width="22.28515625" style="3" customWidth="1"/>
    <col min="12307" max="12536" width="9.140625" style="3"/>
    <col min="12537" max="12537" width="21.140625" style="3" customWidth="1"/>
    <col min="12538" max="12538" width="7.5703125" style="3" customWidth="1"/>
    <col min="12539" max="12539" width="6.28515625" style="3" customWidth="1"/>
    <col min="12540" max="12540" width="10.42578125" style="3" customWidth="1"/>
    <col min="12541" max="12542" width="10.5703125" style="3" customWidth="1"/>
    <col min="12543" max="12543" width="7" style="3" customWidth="1"/>
    <col min="12544" max="12544" width="9.42578125" style="3" customWidth="1"/>
    <col min="12545" max="12546" width="8.42578125" style="3" customWidth="1"/>
    <col min="12547" max="12547" width="10" style="3" customWidth="1"/>
    <col min="12548" max="12548" width="9.7109375" style="3" customWidth="1"/>
    <col min="12549" max="12549" width="9.5703125" style="3" customWidth="1"/>
    <col min="12550" max="12550" width="9.85546875" style="3" customWidth="1"/>
    <col min="12551" max="12551" width="8.85546875" style="3" customWidth="1"/>
    <col min="12552" max="12553" width="8.7109375" style="3" customWidth="1"/>
    <col min="12554" max="12554" width="8.28515625" style="3" customWidth="1"/>
    <col min="12555" max="12555" width="11" style="3" customWidth="1"/>
    <col min="12556" max="12556" width="11.42578125" style="3" customWidth="1"/>
    <col min="12557" max="12557" width="11" style="3" customWidth="1"/>
    <col min="12558" max="12560" width="0" style="3" hidden="1" customWidth="1"/>
    <col min="12561" max="12561" width="9.140625" style="3"/>
    <col min="12562" max="12562" width="22.28515625" style="3" customWidth="1"/>
    <col min="12563" max="12792" width="9.140625" style="3"/>
    <col min="12793" max="12793" width="21.140625" style="3" customWidth="1"/>
    <col min="12794" max="12794" width="7.5703125" style="3" customWidth="1"/>
    <col min="12795" max="12795" width="6.28515625" style="3" customWidth="1"/>
    <col min="12796" max="12796" width="10.42578125" style="3" customWidth="1"/>
    <col min="12797" max="12798" width="10.5703125" style="3" customWidth="1"/>
    <col min="12799" max="12799" width="7" style="3" customWidth="1"/>
    <col min="12800" max="12800" width="9.42578125" style="3" customWidth="1"/>
    <col min="12801" max="12802" width="8.42578125" style="3" customWidth="1"/>
    <col min="12803" max="12803" width="10" style="3" customWidth="1"/>
    <col min="12804" max="12804" width="9.7109375" style="3" customWidth="1"/>
    <col min="12805" max="12805" width="9.5703125" style="3" customWidth="1"/>
    <col min="12806" max="12806" width="9.85546875" style="3" customWidth="1"/>
    <col min="12807" max="12807" width="8.85546875" style="3" customWidth="1"/>
    <col min="12808" max="12809" width="8.7109375" style="3" customWidth="1"/>
    <col min="12810" max="12810" width="8.28515625" style="3" customWidth="1"/>
    <col min="12811" max="12811" width="11" style="3" customWidth="1"/>
    <col min="12812" max="12812" width="11.42578125" style="3" customWidth="1"/>
    <col min="12813" max="12813" width="11" style="3" customWidth="1"/>
    <col min="12814" max="12816" width="0" style="3" hidden="1" customWidth="1"/>
    <col min="12817" max="12817" width="9.140625" style="3"/>
    <col min="12818" max="12818" width="22.28515625" style="3" customWidth="1"/>
    <col min="12819" max="13048" width="9.140625" style="3"/>
    <col min="13049" max="13049" width="21.140625" style="3" customWidth="1"/>
    <col min="13050" max="13050" width="7.5703125" style="3" customWidth="1"/>
    <col min="13051" max="13051" width="6.28515625" style="3" customWidth="1"/>
    <col min="13052" max="13052" width="10.42578125" style="3" customWidth="1"/>
    <col min="13053" max="13054" width="10.5703125" style="3" customWidth="1"/>
    <col min="13055" max="13055" width="7" style="3" customWidth="1"/>
    <col min="13056" max="13056" width="9.42578125" style="3" customWidth="1"/>
    <col min="13057" max="13058" width="8.42578125" style="3" customWidth="1"/>
    <col min="13059" max="13059" width="10" style="3" customWidth="1"/>
    <col min="13060" max="13060" width="9.7109375" style="3" customWidth="1"/>
    <col min="13061" max="13061" width="9.5703125" style="3" customWidth="1"/>
    <col min="13062" max="13062" width="9.85546875" style="3" customWidth="1"/>
    <col min="13063" max="13063" width="8.85546875" style="3" customWidth="1"/>
    <col min="13064" max="13065" width="8.7109375" style="3" customWidth="1"/>
    <col min="13066" max="13066" width="8.28515625" style="3" customWidth="1"/>
    <col min="13067" max="13067" width="11" style="3" customWidth="1"/>
    <col min="13068" max="13068" width="11.42578125" style="3" customWidth="1"/>
    <col min="13069" max="13069" width="11" style="3" customWidth="1"/>
    <col min="13070" max="13072" width="0" style="3" hidden="1" customWidth="1"/>
    <col min="13073" max="13073" width="9.140625" style="3"/>
    <col min="13074" max="13074" width="22.28515625" style="3" customWidth="1"/>
    <col min="13075" max="13304" width="9.140625" style="3"/>
    <col min="13305" max="13305" width="21.140625" style="3" customWidth="1"/>
    <col min="13306" max="13306" width="7.5703125" style="3" customWidth="1"/>
    <col min="13307" max="13307" width="6.28515625" style="3" customWidth="1"/>
    <col min="13308" max="13308" width="10.42578125" style="3" customWidth="1"/>
    <col min="13309" max="13310" width="10.5703125" style="3" customWidth="1"/>
    <col min="13311" max="13311" width="7" style="3" customWidth="1"/>
    <col min="13312" max="13312" width="9.42578125" style="3" customWidth="1"/>
    <col min="13313" max="13314" width="8.42578125" style="3" customWidth="1"/>
    <col min="13315" max="13315" width="10" style="3" customWidth="1"/>
    <col min="13316" max="13316" width="9.7109375" style="3" customWidth="1"/>
    <col min="13317" max="13317" width="9.5703125" style="3" customWidth="1"/>
    <col min="13318" max="13318" width="9.85546875" style="3" customWidth="1"/>
    <col min="13319" max="13319" width="8.85546875" style="3" customWidth="1"/>
    <col min="13320" max="13321" width="8.7109375" style="3" customWidth="1"/>
    <col min="13322" max="13322" width="8.28515625" style="3" customWidth="1"/>
    <col min="13323" max="13323" width="11" style="3" customWidth="1"/>
    <col min="13324" max="13324" width="11.42578125" style="3" customWidth="1"/>
    <col min="13325" max="13325" width="11" style="3" customWidth="1"/>
    <col min="13326" max="13328" width="0" style="3" hidden="1" customWidth="1"/>
    <col min="13329" max="13329" width="9.140625" style="3"/>
    <col min="13330" max="13330" width="22.28515625" style="3" customWidth="1"/>
    <col min="13331" max="13560" width="9.140625" style="3"/>
    <col min="13561" max="13561" width="21.140625" style="3" customWidth="1"/>
    <col min="13562" max="13562" width="7.5703125" style="3" customWidth="1"/>
    <col min="13563" max="13563" width="6.28515625" style="3" customWidth="1"/>
    <col min="13564" max="13564" width="10.42578125" style="3" customWidth="1"/>
    <col min="13565" max="13566" width="10.5703125" style="3" customWidth="1"/>
    <col min="13567" max="13567" width="7" style="3" customWidth="1"/>
    <col min="13568" max="13568" width="9.42578125" style="3" customWidth="1"/>
    <col min="13569" max="13570" width="8.42578125" style="3" customWidth="1"/>
    <col min="13571" max="13571" width="10" style="3" customWidth="1"/>
    <col min="13572" max="13572" width="9.7109375" style="3" customWidth="1"/>
    <col min="13573" max="13573" width="9.5703125" style="3" customWidth="1"/>
    <col min="13574" max="13574" width="9.85546875" style="3" customWidth="1"/>
    <col min="13575" max="13575" width="8.85546875" style="3" customWidth="1"/>
    <col min="13576" max="13577" width="8.7109375" style="3" customWidth="1"/>
    <col min="13578" max="13578" width="8.28515625" style="3" customWidth="1"/>
    <col min="13579" max="13579" width="11" style="3" customWidth="1"/>
    <col min="13580" max="13580" width="11.42578125" style="3" customWidth="1"/>
    <col min="13581" max="13581" width="11" style="3" customWidth="1"/>
    <col min="13582" max="13584" width="0" style="3" hidden="1" customWidth="1"/>
    <col min="13585" max="13585" width="9.140625" style="3"/>
    <col min="13586" max="13586" width="22.28515625" style="3" customWidth="1"/>
    <col min="13587" max="13816" width="9.140625" style="3"/>
    <col min="13817" max="13817" width="21.140625" style="3" customWidth="1"/>
    <col min="13818" max="13818" width="7.5703125" style="3" customWidth="1"/>
    <col min="13819" max="13819" width="6.28515625" style="3" customWidth="1"/>
    <col min="13820" max="13820" width="10.42578125" style="3" customWidth="1"/>
    <col min="13821" max="13822" width="10.5703125" style="3" customWidth="1"/>
    <col min="13823" max="13823" width="7" style="3" customWidth="1"/>
    <col min="13824" max="13824" width="9.42578125" style="3" customWidth="1"/>
    <col min="13825" max="13826" width="8.42578125" style="3" customWidth="1"/>
    <col min="13827" max="13827" width="10" style="3" customWidth="1"/>
    <col min="13828" max="13828" width="9.7109375" style="3" customWidth="1"/>
    <col min="13829" max="13829" width="9.5703125" style="3" customWidth="1"/>
    <col min="13830" max="13830" width="9.85546875" style="3" customWidth="1"/>
    <col min="13831" max="13831" width="8.85546875" style="3" customWidth="1"/>
    <col min="13832" max="13833" width="8.7109375" style="3" customWidth="1"/>
    <col min="13834" max="13834" width="8.28515625" style="3" customWidth="1"/>
    <col min="13835" max="13835" width="11" style="3" customWidth="1"/>
    <col min="13836" max="13836" width="11.42578125" style="3" customWidth="1"/>
    <col min="13837" max="13837" width="11" style="3" customWidth="1"/>
    <col min="13838" max="13840" width="0" style="3" hidden="1" customWidth="1"/>
    <col min="13841" max="13841" width="9.140625" style="3"/>
    <col min="13842" max="13842" width="22.28515625" style="3" customWidth="1"/>
    <col min="13843" max="14072" width="9.140625" style="3"/>
    <col min="14073" max="14073" width="21.140625" style="3" customWidth="1"/>
    <col min="14074" max="14074" width="7.5703125" style="3" customWidth="1"/>
    <col min="14075" max="14075" width="6.28515625" style="3" customWidth="1"/>
    <col min="14076" max="14076" width="10.42578125" style="3" customWidth="1"/>
    <col min="14077" max="14078" width="10.5703125" style="3" customWidth="1"/>
    <col min="14079" max="14079" width="7" style="3" customWidth="1"/>
    <col min="14080" max="14080" width="9.42578125" style="3" customWidth="1"/>
    <col min="14081" max="14082" width="8.42578125" style="3" customWidth="1"/>
    <col min="14083" max="14083" width="10" style="3" customWidth="1"/>
    <col min="14084" max="14084" width="9.7109375" style="3" customWidth="1"/>
    <col min="14085" max="14085" width="9.5703125" style="3" customWidth="1"/>
    <col min="14086" max="14086" width="9.85546875" style="3" customWidth="1"/>
    <col min="14087" max="14087" width="8.85546875" style="3" customWidth="1"/>
    <col min="14088" max="14089" width="8.7109375" style="3" customWidth="1"/>
    <col min="14090" max="14090" width="8.28515625" style="3" customWidth="1"/>
    <col min="14091" max="14091" width="11" style="3" customWidth="1"/>
    <col min="14092" max="14092" width="11.42578125" style="3" customWidth="1"/>
    <col min="14093" max="14093" width="11" style="3" customWidth="1"/>
    <col min="14094" max="14096" width="0" style="3" hidden="1" customWidth="1"/>
    <col min="14097" max="14097" width="9.140625" style="3"/>
    <col min="14098" max="14098" width="22.28515625" style="3" customWidth="1"/>
    <col min="14099" max="14328" width="9.140625" style="3"/>
    <col min="14329" max="14329" width="21.140625" style="3" customWidth="1"/>
    <col min="14330" max="14330" width="7.5703125" style="3" customWidth="1"/>
    <col min="14331" max="14331" width="6.28515625" style="3" customWidth="1"/>
    <col min="14332" max="14332" width="10.42578125" style="3" customWidth="1"/>
    <col min="14333" max="14334" width="10.5703125" style="3" customWidth="1"/>
    <col min="14335" max="14335" width="7" style="3" customWidth="1"/>
    <col min="14336" max="14336" width="9.42578125" style="3" customWidth="1"/>
    <col min="14337" max="14338" width="8.42578125" style="3" customWidth="1"/>
    <col min="14339" max="14339" width="10" style="3" customWidth="1"/>
    <col min="14340" max="14340" width="9.7109375" style="3" customWidth="1"/>
    <col min="14341" max="14341" width="9.5703125" style="3" customWidth="1"/>
    <col min="14342" max="14342" width="9.85546875" style="3" customWidth="1"/>
    <col min="14343" max="14343" width="8.85546875" style="3" customWidth="1"/>
    <col min="14344" max="14345" width="8.7109375" style="3" customWidth="1"/>
    <col min="14346" max="14346" width="8.28515625" style="3" customWidth="1"/>
    <col min="14347" max="14347" width="11" style="3" customWidth="1"/>
    <col min="14348" max="14348" width="11.42578125" style="3" customWidth="1"/>
    <col min="14349" max="14349" width="11" style="3" customWidth="1"/>
    <col min="14350" max="14352" width="0" style="3" hidden="1" customWidth="1"/>
    <col min="14353" max="14353" width="9.140625" style="3"/>
    <col min="14354" max="14354" width="22.28515625" style="3" customWidth="1"/>
    <col min="14355" max="14584" width="9.140625" style="3"/>
    <col min="14585" max="14585" width="21.140625" style="3" customWidth="1"/>
    <col min="14586" max="14586" width="7.5703125" style="3" customWidth="1"/>
    <col min="14587" max="14587" width="6.28515625" style="3" customWidth="1"/>
    <col min="14588" max="14588" width="10.42578125" style="3" customWidth="1"/>
    <col min="14589" max="14590" width="10.5703125" style="3" customWidth="1"/>
    <col min="14591" max="14591" width="7" style="3" customWidth="1"/>
    <col min="14592" max="14592" width="9.42578125" style="3" customWidth="1"/>
    <col min="14593" max="14594" width="8.42578125" style="3" customWidth="1"/>
    <col min="14595" max="14595" width="10" style="3" customWidth="1"/>
    <col min="14596" max="14596" width="9.7109375" style="3" customWidth="1"/>
    <col min="14597" max="14597" width="9.5703125" style="3" customWidth="1"/>
    <col min="14598" max="14598" width="9.85546875" style="3" customWidth="1"/>
    <col min="14599" max="14599" width="8.85546875" style="3" customWidth="1"/>
    <col min="14600" max="14601" width="8.7109375" style="3" customWidth="1"/>
    <col min="14602" max="14602" width="8.28515625" style="3" customWidth="1"/>
    <col min="14603" max="14603" width="11" style="3" customWidth="1"/>
    <col min="14604" max="14604" width="11.42578125" style="3" customWidth="1"/>
    <col min="14605" max="14605" width="11" style="3" customWidth="1"/>
    <col min="14606" max="14608" width="0" style="3" hidden="1" customWidth="1"/>
    <col min="14609" max="14609" width="9.140625" style="3"/>
    <col min="14610" max="14610" width="22.28515625" style="3" customWidth="1"/>
    <col min="14611" max="14840" width="9.140625" style="3"/>
    <col min="14841" max="14841" width="21.140625" style="3" customWidth="1"/>
    <col min="14842" max="14842" width="7.5703125" style="3" customWidth="1"/>
    <col min="14843" max="14843" width="6.28515625" style="3" customWidth="1"/>
    <col min="14844" max="14844" width="10.42578125" style="3" customWidth="1"/>
    <col min="14845" max="14846" width="10.5703125" style="3" customWidth="1"/>
    <col min="14847" max="14847" width="7" style="3" customWidth="1"/>
    <col min="14848" max="14848" width="9.42578125" style="3" customWidth="1"/>
    <col min="14849" max="14850" width="8.42578125" style="3" customWidth="1"/>
    <col min="14851" max="14851" width="10" style="3" customWidth="1"/>
    <col min="14852" max="14852" width="9.7109375" style="3" customWidth="1"/>
    <col min="14853" max="14853" width="9.5703125" style="3" customWidth="1"/>
    <col min="14854" max="14854" width="9.85546875" style="3" customWidth="1"/>
    <col min="14855" max="14855" width="8.85546875" style="3" customWidth="1"/>
    <col min="14856" max="14857" width="8.7109375" style="3" customWidth="1"/>
    <col min="14858" max="14858" width="8.28515625" style="3" customWidth="1"/>
    <col min="14859" max="14859" width="11" style="3" customWidth="1"/>
    <col min="14860" max="14860" width="11.42578125" style="3" customWidth="1"/>
    <col min="14861" max="14861" width="11" style="3" customWidth="1"/>
    <col min="14862" max="14864" width="0" style="3" hidden="1" customWidth="1"/>
    <col min="14865" max="14865" width="9.140625" style="3"/>
    <col min="14866" max="14866" width="22.28515625" style="3" customWidth="1"/>
    <col min="14867" max="15096" width="9.140625" style="3"/>
    <col min="15097" max="15097" width="21.140625" style="3" customWidth="1"/>
    <col min="15098" max="15098" width="7.5703125" style="3" customWidth="1"/>
    <col min="15099" max="15099" width="6.28515625" style="3" customWidth="1"/>
    <col min="15100" max="15100" width="10.42578125" style="3" customWidth="1"/>
    <col min="15101" max="15102" width="10.5703125" style="3" customWidth="1"/>
    <col min="15103" max="15103" width="7" style="3" customWidth="1"/>
    <col min="15104" max="15104" width="9.42578125" style="3" customWidth="1"/>
    <col min="15105" max="15106" width="8.42578125" style="3" customWidth="1"/>
    <col min="15107" max="15107" width="10" style="3" customWidth="1"/>
    <col min="15108" max="15108" width="9.7109375" style="3" customWidth="1"/>
    <col min="15109" max="15109" width="9.5703125" style="3" customWidth="1"/>
    <col min="15110" max="15110" width="9.85546875" style="3" customWidth="1"/>
    <col min="15111" max="15111" width="8.85546875" style="3" customWidth="1"/>
    <col min="15112" max="15113" width="8.7109375" style="3" customWidth="1"/>
    <col min="15114" max="15114" width="8.28515625" style="3" customWidth="1"/>
    <col min="15115" max="15115" width="11" style="3" customWidth="1"/>
    <col min="15116" max="15116" width="11.42578125" style="3" customWidth="1"/>
    <col min="15117" max="15117" width="11" style="3" customWidth="1"/>
    <col min="15118" max="15120" width="0" style="3" hidden="1" customWidth="1"/>
    <col min="15121" max="15121" width="9.140625" style="3"/>
    <col min="15122" max="15122" width="22.28515625" style="3" customWidth="1"/>
    <col min="15123" max="15352" width="9.140625" style="3"/>
    <col min="15353" max="15353" width="21.140625" style="3" customWidth="1"/>
    <col min="15354" max="15354" width="7.5703125" style="3" customWidth="1"/>
    <col min="15355" max="15355" width="6.28515625" style="3" customWidth="1"/>
    <col min="15356" max="15356" width="10.42578125" style="3" customWidth="1"/>
    <col min="15357" max="15358" width="10.5703125" style="3" customWidth="1"/>
    <col min="15359" max="15359" width="7" style="3" customWidth="1"/>
    <col min="15360" max="15360" width="9.42578125" style="3" customWidth="1"/>
    <col min="15361" max="15362" width="8.42578125" style="3" customWidth="1"/>
    <col min="15363" max="15363" width="10" style="3" customWidth="1"/>
    <col min="15364" max="15364" width="9.7109375" style="3" customWidth="1"/>
    <col min="15365" max="15365" width="9.5703125" style="3" customWidth="1"/>
    <col min="15366" max="15366" width="9.85546875" style="3" customWidth="1"/>
    <col min="15367" max="15367" width="8.85546875" style="3" customWidth="1"/>
    <col min="15368" max="15369" width="8.7109375" style="3" customWidth="1"/>
    <col min="15370" max="15370" width="8.28515625" style="3" customWidth="1"/>
    <col min="15371" max="15371" width="11" style="3" customWidth="1"/>
    <col min="15372" max="15372" width="11.42578125" style="3" customWidth="1"/>
    <col min="15373" max="15373" width="11" style="3" customWidth="1"/>
    <col min="15374" max="15376" width="0" style="3" hidden="1" customWidth="1"/>
    <col min="15377" max="15377" width="9.140625" style="3"/>
    <col min="15378" max="15378" width="22.28515625" style="3" customWidth="1"/>
    <col min="15379" max="15608" width="9.140625" style="3"/>
    <col min="15609" max="15609" width="21.140625" style="3" customWidth="1"/>
    <col min="15610" max="15610" width="7.5703125" style="3" customWidth="1"/>
    <col min="15611" max="15611" width="6.28515625" style="3" customWidth="1"/>
    <col min="15612" max="15612" width="10.42578125" style="3" customWidth="1"/>
    <col min="15613" max="15614" width="10.5703125" style="3" customWidth="1"/>
    <col min="15615" max="15615" width="7" style="3" customWidth="1"/>
    <col min="15616" max="15616" width="9.42578125" style="3" customWidth="1"/>
    <col min="15617" max="15618" width="8.42578125" style="3" customWidth="1"/>
    <col min="15619" max="15619" width="10" style="3" customWidth="1"/>
    <col min="15620" max="15620" width="9.7109375" style="3" customWidth="1"/>
    <col min="15621" max="15621" width="9.5703125" style="3" customWidth="1"/>
    <col min="15622" max="15622" width="9.85546875" style="3" customWidth="1"/>
    <col min="15623" max="15623" width="8.85546875" style="3" customWidth="1"/>
    <col min="15624" max="15625" width="8.7109375" style="3" customWidth="1"/>
    <col min="15626" max="15626" width="8.28515625" style="3" customWidth="1"/>
    <col min="15627" max="15627" width="11" style="3" customWidth="1"/>
    <col min="15628" max="15628" width="11.42578125" style="3" customWidth="1"/>
    <col min="15629" max="15629" width="11" style="3" customWidth="1"/>
    <col min="15630" max="15632" width="0" style="3" hidden="1" customWidth="1"/>
    <col min="15633" max="15633" width="9.140625" style="3"/>
    <col min="15634" max="15634" width="22.28515625" style="3" customWidth="1"/>
    <col min="15635" max="15864" width="9.140625" style="3"/>
    <col min="15865" max="15865" width="21.140625" style="3" customWidth="1"/>
    <col min="15866" max="15866" width="7.5703125" style="3" customWidth="1"/>
    <col min="15867" max="15867" width="6.28515625" style="3" customWidth="1"/>
    <col min="15868" max="15868" width="10.42578125" style="3" customWidth="1"/>
    <col min="15869" max="15870" width="10.5703125" style="3" customWidth="1"/>
    <col min="15871" max="15871" width="7" style="3" customWidth="1"/>
    <col min="15872" max="15872" width="9.42578125" style="3" customWidth="1"/>
    <col min="15873" max="15874" width="8.42578125" style="3" customWidth="1"/>
    <col min="15875" max="15875" width="10" style="3" customWidth="1"/>
    <col min="15876" max="15876" width="9.7109375" style="3" customWidth="1"/>
    <col min="15877" max="15877" width="9.5703125" style="3" customWidth="1"/>
    <col min="15878" max="15878" width="9.85546875" style="3" customWidth="1"/>
    <col min="15879" max="15879" width="8.85546875" style="3" customWidth="1"/>
    <col min="15880" max="15881" width="8.7109375" style="3" customWidth="1"/>
    <col min="15882" max="15882" width="8.28515625" style="3" customWidth="1"/>
    <col min="15883" max="15883" width="11" style="3" customWidth="1"/>
    <col min="15884" max="15884" width="11.42578125" style="3" customWidth="1"/>
    <col min="15885" max="15885" width="11" style="3" customWidth="1"/>
    <col min="15886" max="15888" width="0" style="3" hidden="1" customWidth="1"/>
    <col min="15889" max="15889" width="9.140625" style="3"/>
    <col min="15890" max="15890" width="22.28515625" style="3" customWidth="1"/>
    <col min="15891" max="16120" width="9.140625" style="3"/>
    <col min="16121" max="16121" width="21.140625" style="3" customWidth="1"/>
    <col min="16122" max="16122" width="7.5703125" style="3" customWidth="1"/>
    <col min="16123" max="16123" width="6.28515625" style="3" customWidth="1"/>
    <col min="16124" max="16124" width="10.42578125" style="3" customWidth="1"/>
    <col min="16125" max="16126" width="10.5703125" style="3" customWidth="1"/>
    <col min="16127" max="16127" width="7" style="3" customWidth="1"/>
    <col min="16128" max="16128" width="9.42578125" style="3" customWidth="1"/>
    <col min="16129" max="16130" width="8.42578125" style="3" customWidth="1"/>
    <col min="16131" max="16131" width="10" style="3" customWidth="1"/>
    <col min="16132" max="16132" width="9.7109375" style="3" customWidth="1"/>
    <col min="16133" max="16133" width="9.5703125" style="3" customWidth="1"/>
    <col min="16134" max="16134" width="9.85546875" style="3" customWidth="1"/>
    <col min="16135" max="16135" width="8.85546875" style="3" customWidth="1"/>
    <col min="16136" max="16137" width="8.7109375" style="3" customWidth="1"/>
    <col min="16138" max="16138" width="8.28515625" style="3" customWidth="1"/>
    <col min="16139" max="16139" width="11" style="3" customWidth="1"/>
    <col min="16140" max="16140" width="11.42578125" style="3" customWidth="1"/>
    <col min="16141" max="16141" width="11" style="3" customWidth="1"/>
    <col min="16142" max="16144" width="0" style="3" hidden="1" customWidth="1"/>
    <col min="16145" max="16145" width="9.140625" style="3"/>
    <col min="16146" max="16146" width="22.28515625" style="3" customWidth="1"/>
    <col min="16147" max="16384" width="9.140625" style="3"/>
  </cols>
  <sheetData>
    <row r="1" spans="1:246" ht="15.75" x14ac:dyDescent="0.2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pans="1:246" ht="12.75" customHeight="1" x14ac:dyDescent="0.2">
      <c r="A2" s="102" t="s">
        <v>0</v>
      </c>
      <c r="B2" s="103" t="s">
        <v>1</v>
      </c>
      <c r="C2" s="104" t="s">
        <v>2</v>
      </c>
      <c r="D2" s="105" t="s">
        <v>3</v>
      </c>
      <c r="E2" s="104" t="s">
        <v>4</v>
      </c>
      <c r="F2" s="108" t="s">
        <v>5</v>
      </c>
      <c r="G2" s="109" t="s">
        <v>6</v>
      </c>
      <c r="H2" s="112" t="s">
        <v>7</v>
      </c>
      <c r="I2" s="114" t="s">
        <v>8</v>
      </c>
      <c r="J2" s="115"/>
      <c r="K2" s="115"/>
      <c r="L2" s="115"/>
      <c r="M2" s="115"/>
      <c r="N2" s="115"/>
      <c r="O2" s="115"/>
      <c r="P2" s="115"/>
      <c r="Q2" s="115"/>
      <c r="R2" s="116"/>
      <c r="S2" s="100" t="s">
        <v>72</v>
      </c>
      <c r="T2" s="100" t="s">
        <v>73</v>
      </c>
      <c r="U2" s="100" t="s">
        <v>9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x14ac:dyDescent="0.2">
      <c r="A3" s="102"/>
      <c r="B3" s="103"/>
      <c r="C3" s="104"/>
      <c r="D3" s="106"/>
      <c r="E3" s="104"/>
      <c r="F3" s="108"/>
      <c r="G3" s="110"/>
      <c r="H3" s="112"/>
      <c r="I3" s="117" t="s">
        <v>71</v>
      </c>
      <c r="J3" s="118"/>
      <c r="K3" s="118"/>
      <c r="L3" s="118"/>
      <c r="M3" s="118"/>
      <c r="N3" s="118"/>
      <c r="O3" s="118"/>
      <c r="P3" s="118"/>
      <c r="Q3" s="118"/>
      <c r="R3" s="119"/>
      <c r="S3" s="100"/>
      <c r="T3" s="100"/>
      <c r="U3" s="10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</row>
    <row r="4" spans="1:246" ht="33.75" x14ac:dyDescent="0.2">
      <c r="A4" s="102"/>
      <c r="B4" s="103"/>
      <c r="C4" s="104"/>
      <c r="D4" s="107"/>
      <c r="E4" s="104"/>
      <c r="F4" s="108"/>
      <c r="G4" s="111"/>
      <c r="H4" s="113"/>
      <c r="I4" s="4" t="s">
        <v>69</v>
      </c>
      <c r="J4" s="4" t="s">
        <v>74</v>
      </c>
      <c r="K4" s="4" t="s">
        <v>75</v>
      </c>
      <c r="L4" s="4" t="s">
        <v>76</v>
      </c>
      <c r="M4" s="4" t="s">
        <v>77</v>
      </c>
      <c r="N4" s="4" t="s">
        <v>79</v>
      </c>
      <c r="O4" s="4" t="s">
        <v>84</v>
      </c>
      <c r="P4" s="4" t="s">
        <v>86</v>
      </c>
      <c r="Q4" s="4" t="s">
        <v>87</v>
      </c>
      <c r="R4" s="4" t="s">
        <v>91</v>
      </c>
      <c r="S4" s="100"/>
      <c r="T4" s="100"/>
      <c r="U4" s="10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</row>
    <row r="5" spans="1:246" x14ac:dyDescent="0.2">
      <c r="A5" s="61">
        <v>1</v>
      </c>
      <c r="B5" s="7">
        <v>2</v>
      </c>
      <c r="C5" s="6">
        <v>3</v>
      </c>
      <c r="D5" s="6">
        <v>4</v>
      </c>
      <c r="E5" s="6">
        <v>5</v>
      </c>
      <c r="F5" s="8">
        <v>6</v>
      </c>
      <c r="G5" s="9">
        <v>7</v>
      </c>
      <c r="H5" s="60">
        <v>8</v>
      </c>
      <c r="I5" s="6">
        <v>9</v>
      </c>
      <c r="J5" s="6">
        <v>10</v>
      </c>
      <c r="K5" s="10">
        <v>11</v>
      </c>
      <c r="L5" s="10">
        <v>12</v>
      </c>
      <c r="M5" s="11">
        <v>13</v>
      </c>
      <c r="N5" s="11">
        <v>14</v>
      </c>
      <c r="O5" s="11">
        <v>15</v>
      </c>
      <c r="P5" s="11">
        <v>16</v>
      </c>
      <c r="Q5" s="6">
        <v>17</v>
      </c>
      <c r="R5" s="6">
        <v>18</v>
      </c>
      <c r="S5" s="12">
        <v>17</v>
      </c>
      <c r="T5" s="65">
        <v>18</v>
      </c>
      <c r="U5" s="6">
        <v>19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46" x14ac:dyDescent="0.2">
      <c r="A6" s="62">
        <v>1</v>
      </c>
      <c r="B6" s="14" t="s">
        <v>12</v>
      </c>
      <c r="C6" s="15">
        <v>1974</v>
      </c>
      <c r="D6" s="15">
        <v>3</v>
      </c>
      <c r="E6" s="15" t="s">
        <v>11</v>
      </c>
      <c r="F6" s="22">
        <v>1076.5</v>
      </c>
      <c r="G6" s="22">
        <v>0</v>
      </c>
      <c r="H6" s="67">
        <v>82.4</v>
      </c>
      <c r="I6" s="85">
        <v>3.0880000000000001</v>
      </c>
      <c r="J6" s="16">
        <v>11.497999999999999</v>
      </c>
      <c r="K6" s="17">
        <v>17.559000000000001</v>
      </c>
      <c r="L6" s="17">
        <v>21.792999999999999</v>
      </c>
      <c r="M6" s="18">
        <v>26.895</v>
      </c>
      <c r="N6" s="19">
        <v>27.402000000000001</v>
      </c>
      <c r="O6" s="19">
        <v>23.55</v>
      </c>
      <c r="P6" s="17">
        <v>19.536000000000001</v>
      </c>
      <c r="Q6" s="17">
        <v>11.75</v>
      </c>
      <c r="R6" s="20">
        <v>4.46</v>
      </c>
      <c r="S6" s="21">
        <f t="shared" ref="S6:S43" si="0">I6+J6+K6+L6</f>
        <v>53.937999999999995</v>
      </c>
      <c r="T6" s="21">
        <f>M6+N6+O6+P6+Q6+R6</f>
        <v>113.59299999999999</v>
      </c>
      <c r="U6" s="13">
        <f>S6+T6</f>
        <v>167.53099999999998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</row>
    <row r="7" spans="1:246" x14ac:dyDescent="0.2">
      <c r="A7" s="62">
        <v>2</v>
      </c>
      <c r="B7" s="14" t="s">
        <v>13</v>
      </c>
      <c r="C7" s="15">
        <v>1987</v>
      </c>
      <c r="D7" s="15">
        <v>5</v>
      </c>
      <c r="E7" s="15" t="s">
        <v>10</v>
      </c>
      <c r="F7" s="68">
        <v>4349.8999999999996</v>
      </c>
      <c r="G7" s="77">
        <v>195.1</v>
      </c>
      <c r="H7" s="69">
        <v>408.6</v>
      </c>
      <c r="I7" s="85">
        <v>10.68</v>
      </c>
      <c r="J7" s="64">
        <v>55.118000000000002</v>
      </c>
      <c r="K7" s="17">
        <v>83.495000000000005</v>
      </c>
      <c r="L7" s="17">
        <v>99.063999999999993</v>
      </c>
      <c r="M7" s="18">
        <v>129.93600000000001</v>
      </c>
      <c r="N7" s="19">
        <v>125.166</v>
      </c>
      <c r="O7" s="19">
        <v>105.89700000000001</v>
      </c>
      <c r="P7" s="17">
        <v>84.52</v>
      </c>
      <c r="Q7" s="17">
        <v>54.15</v>
      </c>
      <c r="R7" s="20">
        <v>20.67</v>
      </c>
      <c r="S7" s="21">
        <f t="shared" si="0"/>
        <v>248.357</v>
      </c>
      <c r="T7" s="21">
        <f t="shared" ref="T7:T14" si="1">M7+N7+O7+P7+Q7+R7</f>
        <v>520.33899999999994</v>
      </c>
      <c r="U7" s="13">
        <f t="shared" ref="U7:U17" si="2">S7+T7</f>
        <v>768.69599999999991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pans="1:246" x14ac:dyDescent="0.2">
      <c r="A8" s="62">
        <v>3</v>
      </c>
      <c r="B8" s="14" t="s">
        <v>14</v>
      </c>
      <c r="C8" s="15">
        <v>1994</v>
      </c>
      <c r="D8" s="15">
        <v>5</v>
      </c>
      <c r="E8" s="15" t="s">
        <v>10</v>
      </c>
      <c r="F8" s="68">
        <v>4701.5</v>
      </c>
      <c r="G8" s="77">
        <v>215.9</v>
      </c>
      <c r="H8" s="69">
        <v>361.5</v>
      </c>
      <c r="I8" s="85">
        <v>11.202</v>
      </c>
      <c r="J8" s="16">
        <v>52.631999999999998</v>
      </c>
      <c r="K8" s="17">
        <v>77.153999999999996</v>
      </c>
      <c r="L8" s="17">
        <v>91.76</v>
      </c>
      <c r="M8" s="18">
        <v>116.72799999999999</v>
      </c>
      <c r="N8" s="19">
        <v>113.952</v>
      </c>
      <c r="O8" s="19">
        <v>94.748000000000005</v>
      </c>
      <c r="P8" s="17">
        <v>68.567999999999998</v>
      </c>
      <c r="Q8" s="17">
        <v>43.279000000000003</v>
      </c>
      <c r="R8" s="20">
        <v>16.477</v>
      </c>
      <c r="S8" s="21">
        <f t="shared" si="0"/>
        <v>232.74799999999999</v>
      </c>
      <c r="T8" s="21">
        <f t="shared" si="1"/>
        <v>453.75199999999995</v>
      </c>
      <c r="U8" s="13">
        <f t="shared" si="2"/>
        <v>686.5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pans="1:246" x14ac:dyDescent="0.2">
      <c r="A9" s="62">
        <v>4</v>
      </c>
      <c r="B9" s="14" t="s">
        <v>15</v>
      </c>
      <c r="C9" s="15">
        <v>1994</v>
      </c>
      <c r="D9" s="15">
        <v>5</v>
      </c>
      <c r="E9" s="15" t="s">
        <v>10</v>
      </c>
      <c r="F9" s="68">
        <v>1932.8</v>
      </c>
      <c r="G9" s="77">
        <v>0</v>
      </c>
      <c r="H9" s="69">
        <v>149.80000000000001</v>
      </c>
      <c r="I9" s="85">
        <v>5.3639999999999999</v>
      </c>
      <c r="J9" s="16">
        <v>24.977</v>
      </c>
      <c r="K9" s="17">
        <v>36.981999999999999</v>
      </c>
      <c r="L9" s="17">
        <v>43.04</v>
      </c>
      <c r="M9" s="18">
        <v>57.540999999999997</v>
      </c>
      <c r="N9" s="19">
        <v>56.984000000000002</v>
      </c>
      <c r="O9" s="19">
        <v>48.036999999999999</v>
      </c>
      <c r="P9" s="17">
        <v>35.225999999999999</v>
      </c>
      <c r="Q9" s="17">
        <v>22.632000000000001</v>
      </c>
      <c r="R9" s="20">
        <v>8.609</v>
      </c>
      <c r="S9" s="21">
        <f t="shared" si="0"/>
        <v>110.363</v>
      </c>
      <c r="T9" s="21">
        <f t="shared" si="1"/>
        <v>229.02900000000002</v>
      </c>
      <c r="U9" s="13">
        <f t="shared" si="2"/>
        <v>339.39200000000005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</row>
    <row r="10" spans="1:246" x14ac:dyDescent="0.2">
      <c r="A10" s="62">
        <v>5</v>
      </c>
      <c r="B10" s="14" t="s">
        <v>16</v>
      </c>
      <c r="C10" s="15">
        <v>1996</v>
      </c>
      <c r="D10" s="15">
        <v>5</v>
      </c>
      <c r="E10" s="15" t="s">
        <v>10</v>
      </c>
      <c r="F10" s="68">
        <v>4786.5</v>
      </c>
      <c r="G10" s="77">
        <v>74</v>
      </c>
      <c r="H10" s="69">
        <v>395.5</v>
      </c>
      <c r="I10" s="85">
        <v>16.341999999999999</v>
      </c>
      <c r="J10" s="16">
        <v>69.093999999999994</v>
      </c>
      <c r="K10" s="17">
        <v>94.691999999999993</v>
      </c>
      <c r="L10" s="17">
        <v>111.242</v>
      </c>
      <c r="M10" s="18">
        <v>152.58000000000001</v>
      </c>
      <c r="N10" s="19">
        <v>141.22800000000001</v>
      </c>
      <c r="O10" s="19">
        <v>117.869</v>
      </c>
      <c r="P10" s="17">
        <v>86.673000000000002</v>
      </c>
      <c r="Q10" s="17">
        <v>54.29</v>
      </c>
      <c r="R10" s="20">
        <v>20.239999999999998</v>
      </c>
      <c r="S10" s="21">
        <f t="shared" si="0"/>
        <v>291.37</v>
      </c>
      <c r="T10" s="21">
        <f t="shared" si="1"/>
        <v>572.88</v>
      </c>
      <c r="U10" s="13">
        <f t="shared" si="2"/>
        <v>864.25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x14ac:dyDescent="0.2">
      <c r="A11" s="62">
        <v>6</v>
      </c>
      <c r="B11" s="14" t="s">
        <v>17</v>
      </c>
      <c r="C11" s="23">
        <v>1997</v>
      </c>
      <c r="D11" s="23">
        <v>5</v>
      </c>
      <c r="E11" s="15" t="s">
        <v>10</v>
      </c>
      <c r="F11" s="68">
        <v>1918.1</v>
      </c>
      <c r="G11" s="77">
        <v>0</v>
      </c>
      <c r="H11" s="69">
        <v>151</v>
      </c>
      <c r="I11" s="85">
        <v>6.5339999999999998</v>
      </c>
      <c r="J11" s="16">
        <v>29.302</v>
      </c>
      <c r="K11" s="17">
        <v>42.421999999999997</v>
      </c>
      <c r="L11" s="17">
        <v>51.311</v>
      </c>
      <c r="M11" s="18">
        <v>66.808000000000007</v>
      </c>
      <c r="N11" s="19">
        <v>65.37</v>
      </c>
      <c r="O11" s="19">
        <v>53.587000000000003</v>
      </c>
      <c r="P11" s="17">
        <v>38.826999999999998</v>
      </c>
      <c r="Q11" s="17">
        <v>24.954999999999998</v>
      </c>
      <c r="R11" s="20">
        <v>9.3960000000000008</v>
      </c>
      <c r="S11" s="21">
        <f t="shared" si="0"/>
        <v>129.56899999999999</v>
      </c>
      <c r="T11" s="21">
        <f t="shared" si="1"/>
        <v>258.94299999999998</v>
      </c>
      <c r="U11" s="13">
        <f t="shared" si="2"/>
        <v>388.51199999999994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</row>
    <row r="12" spans="1:246" x14ac:dyDescent="0.2">
      <c r="A12" s="62">
        <v>7</v>
      </c>
      <c r="B12" s="97" t="s">
        <v>88</v>
      </c>
      <c r="C12" s="99">
        <v>1975</v>
      </c>
      <c r="D12" s="98">
        <v>3</v>
      </c>
      <c r="E12" s="90" t="s">
        <v>11</v>
      </c>
      <c r="F12" s="22">
        <v>1037.55</v>
      </c>
      <c r="G12" s="89">
        <v>0</v>
      </c>
      <c r="H12" s="90">
        <v>76.599999999999994</v>
      </c>
      <c r="I12" s="91">
        <v>6.681</v>
      </c>
      <c r="J12" s="92">
        <v>16.091000000000001</v>
      </c>
      <c r="K12" s="93">
        <v>23.603000000000002</v>
      </c>
      <c r="L12" s="93">
        <v>30.867000000000001</v>
      </c>
      <c r="M12" s="94">
        <v>37.996000000000002</v>
      </c>
      <c r="N12" s="95">
        <v>38.475999999999999</v>
      </c>
      <c r="O12" s="95">
        <v>33.905000000000001</v>
      </c>
      <c r="P12" s="93">
        <v>28.117999999999999</v>
      </c>
      <c r="Q12" s="17">
        <v>16.920000000000002</v>
      </c>
      <c r="R12" s="20">
        <v>6.62</v>
      </c>
      <c r="S12" s="21"/>
      <c r="T12" s="21"/>
      <c r="U12" s="1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pans="1:246" x14ac:dyDescent="0.2">
      <c r="A13" s="62">
        <v>8</v>
      </c>
      <c r="B13" s="14" t="s">
        <v>19</v>
      </c>
      <c r="C13" s="15">
        <v>1993</v>
      </c>
      <c r="D13" s="15">
        <v>5</v>
      </c>
      <c r="E13" s="15" t="s">
        <v>10</v>
      </c>
      <c r="F13" s="70">
        <v>2901.2</v>
      </c>
      <c r="G13" s="78">
        <v>456.7</v>
      </c>
      <c r="H13" s="69">
        <v>231.1</v>
      </c>
      <c r="I13" s="85">
        <v>11.242000000000001</v>
      </c>
      <c r="J13" s="16">
        <v>46.533999999999999</v>
      </c>
      <c r="K13" s="17">
        <v>73.376000000000005</v>
      </c>
      <c r="L13" s="17">
        <v>85.603999999999999</v>
      </c>
      <c r="M13" s="18">
        <v>102.355</v>
      </c>
      <c r="N13" s="19">
        <v>100.84</v>
      </c>
      <c r="O13" s="19">
        <v>83.125</v>
      </c>
      <c r="P13" s="17">
        <v>62.847000000000001</v>
      </c>
      <c r="Q13" s="17">
        <v>40.869999999999997</v>
      </c>
      <c r="R13" s="20">
        <v>14.75</v>
      </c>
      <c r="S13" s="21">
        <f t="shared" si="0"/>
        <v>216.75599999999997</v>
      </c>
      <c r="T13" s="21">
        <f t="shared" si="1"/>
        <v>404.78699999999998</v>
      </c>
      <c r="U13" s="13">
        <f t="shared" si="2"/>
        <v>621.54299999999989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pans="1:246" x14ac:dyDescent="0.2">
      <c r="A14" s="62">
        <v>9</v>
      </c>
      <c r="B14" s="14" t="s">
        <v>20</v>
      </c>
      <c r="C14" s="15">
        <v>2004</v>
      </c>
      <c r="D14" s="15">
        <v>5</v>
      </c>
      <c r="E14" s="15" t="s">
        <v>18</v>
      </c>
      <c r="F14" s="68">
        <v>1609.52</v>
      </c>
      <c r="G14" s="77">
        <v>0</v>
      </c>
      <c r="H14" s="69">
        <v>166.1</v>
      </c>
      <c r="I14" s="85">
        <v>7.5860000000000003</v>
      </c>
      <c r="J14" s="16">
        <v>24.396999999999998</v>
      </c>
      <c r="K14" s="17">
        <v>30.1</v>
      </c>
      <c r="L14" s="17">
        <v>36.200000000000003</v>
      </c>
      <c r="M14" s="18">
        <v>45.84</v>
      </c>
      <c r="N14" s="19">
        <v>43.52</v>
      </c>
      <c r="O14" s="19">
        <v>36.65</v>
      </c>
      <c r="P14" s="17">
        <v>27.8</v>
      </c>
      <c r="Q14" s="17">
        <v>17.600000000000001</v>
      </c>
      <c r="R14" s="20">
        <v>5.82</v>
      </c>
      <c r="S14" s="21">
        <f t="shared" si="0"/>
        <v>98.283000000000001</v>
      </c>
      <c r="T14" s="21">
        <f t="shared" si="1"/>
        <v>177.23000000000002</v>
      </c>
      <c r="U14" s="13">
        <f t="shared" si="2"/>
        <v>275.51300000000003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x14ac:dyDescent="0.2">
      <c r="A15" s="62">
        <v>10</v>
      </c>
      <c r="B15" s="14" t="s">
        <v>80</v>
      </c>
      <c r="C15" s="15">
        <v>2013</v>
      </c>
      <c r="D15" s="15">
        <v>3</v>
      </c>
      <c r="E15" s="15" t="s">
        <v>11</v>
      </c>
      <c r="F15" s="22">
        <v>2325.1999999999998</v>
      </c>
      <c r="G15" s="89">
        <v>0</v>
      </c>
      <c r="H15" s="90">
        <v>270.60000000000002</v>
      </c>
      <c r="I15" s="91">
        <v>9.3699999999999992</v>
      </c>
      <c r="J15" s="92">
        <v>33.777000000000001</v>
      </c>
      <c r="K15" s="93">
        <v>42.74</v>
      </c>
      <c r="L15" s="93">
        <v>51.284999999999997</v>
      </c>
      <c r="M15" s="94">
        <v>68.816999999999993</v>
      </c>
      <c r="N15" s="95">
        <v>63.244</v>
      </c>
      <c r="O15" s="19">
        <v>58.752000000000002</v>
      </c>
      <c r="P15" s="17">
        <v>43.31</v>
      </c>
      <c r="Q15" s="17">
        <v>26.57</v>
      </c>
      <c r="R15" s="20">
        <v>8.64</v>
      </c>
      <c r="S15" s="21"/>
      <c r="T15" s="21">
        <f>O15+P15+Q15+R15</f>
        <v>137.27199999999999</v>
      </c>
      <c r="U15" s="13">
        <f t="shared" si="2"/>
        <v>137.27199999999999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pans="1:246" x14ac:dyDescent="0.2">
      <c r="A16" s="62">
        <v>11</v>
      </c>
      <c r="B16" s="14" t="s">
        <v>81</v>
      </c>
      <c r="C16" s="15">
        <v>1997</v>
      </c>
      <c r="D16" s="15">
        <v>5</v>
      </c>
      <c r="E16" s="15" t="s">
        <v>10</v>
      </c>
      <c r="F16" s="68">
        <v>2181.1</v>
      </c>
      <c r="G16" s="77"/>
      <c r="H16" s="69">
        <v>0</v>
      </c>
      <c r="I16" s="91">
        <v>5.0039999999999996</v>
      </c>
      <c r="J16" s="92">
        <v>29.062000000000001</v>
      </c>
      <c r="K16" s="93">
        <v>43.841999999999999</v>
      </c>
      <c r="L16" s="93">
        <v>51.787999999999997</v>
      </c>
      <c r="M16" s="94">
        <v>63.466999999999999</v>
      </c>
      <c r="N16" s="95">
        <v>62.843000000000004</v>
      </c>
      <c r="O16" s="19">
        <v>54.936</v>
      </c>
      <c r="P16" s="17">
        <v>44.881</v>
      </c>
      <c r="Q16" s="17">
        <v>27.38</v>
      </c>
      <c r="R16" s="20">
        <v>10.61</v>
      </c>
      <c r="S16" s="21"/>
      <c r="T16" s="21">
        <f>O16+P16+Q16+R16</f>
        <v>137.80700000000002</v>
      </c>
      <c r="U16" s="13">
        <f t="shared" si="2"/>
        <v>137.80700000000002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246" x14ac:dyDescent="0.2">
      <c r="A17" s="62">
        <v>12</v>
      </c>
      <c r="B17" s="14" t="s">
        <v>22</v>
      </c>
      <c r="C17" s="15">
        <v>1990</v>
      </c>
      <c r="D17" s="15">
        <v>4</v>
      </c>
      <c r="E17" s="15" t="s">
        <v>10</v>
      </c>
      <c r="F17" s="68">
        <v>1778.6</v>
      </c>
      <c r="G17" s="77">
        <v>0</v>
      </c>
      <c r="H17" s="69">
        <v>153.1</v>
      </c>
      <c r="I17" s="85">
        <v>2.0299999999999998</v>
      </c>
      <c r="J17" s="16">
        <v>13.06</v>
      </c>
      <c r="K17" s="17">
        <v>19.420000000000002</v>
      </c>
      <c r="L17" s="17">
        <v>24.46</v>
      </c>
      <c r="M17" s="18">
        <v>31.54</v>
      </c>
      <c r="N17" s="19">
        <v>30.68</v>
      </c>
      <c r="O17" s="19">
        <v>26.14</v>
      </c>
      <c r="P17" s="17">
        <v>18.059999999999999</v>
      </c>
      <c r="Q17" s="17">
        <v>11.712999999999999</v>
      </c>
      <c r="R17" s="20">
        <v>3.98</v>
      </c>
      <c r="S17" s="21">
        <f t="shared" si="0"/>
        <v>58.970000000000006</v>
      </c>
      <c r="T17" s="21">
        <f t="shared" ref="T17:T37" si="3">M17+N17+O17+P17+Q17+R17</f>
        <v>122.113</v>
      </c>
      <c r="U17" s="13">
        <f t="shared" si="2"/>
        <v>181.083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46" x14ac:dyDescent="0.2">
      <c r="A18" s="62">
        <v>13</v>
      </c>
      <c r="B18" s="14" t="s">
        <v>85</v>
      </c>
      <c r="C18" s="15">
        <v>1978</v>
      </c>
      <c r="D18" s="15">
        <v>3</v>
      </c>
      <c r="E18" s="15" t="s">
        <v>11</v>
      </c>
      <c r="F18" s="68">
        <v>1049.0999999999999</v>
      </c>
      <c r="G18" s="77"/>
      <c r="H18" s="69">
        <v>78.3</v>
      </c>
      <c r="I18" s="91">
        <v>12.711</v>
      </c>
      <c r="J18" s="92">
        <v>17.555</v>
      </c>
      <c r="K18" s="93">
        <v>25.707999999999998</v>
      </c>
      <c r="L18" s="93">
        <v>26.061</v>
      </c>
      <c r="M18" s="94">
        <v>31.614999999999998</v>
      </c>
      <c r="N18" s="95">
        <v>33.634</v>
      </c>
      <c r="O18" s="95">
        <v>28.023</v>
      </c>
      <c r="P18" s="17">
        <v>23.516999999999999</v>
      </c>
      <c r="Q18" s="17">
        <v>13.9</v>
      </c>
      <c r="R18" s="20">
        <v>4.51</v>
      </c>
      <c r="S18" s="21"/>
      <c r="T18" s="21">
        <f>P18+Q18+R18</f>
        <v>41.927</v>
      </c>
      <c r="U18" s="13">
        <f t="shared" ref="U18" si="4">S18+T18</f>
        <v>41.927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x14ac:dyDescent="0.2">
      <c r="A19" s="62">
        <v>14</v>
      </c>
      <c r="B19" s="14" t="s">
        <v>23</v>
      </c>
      <c r="C19" s="15">
        <v>2007</v>
      </c>
      <c r="D19" s="15">
        <v>6</v>
      </c>
      <c r="E19" s="15" t="s">
        <v>11</v>
      </c>
      <c r="F19" s="68">
        <v>2552.2199999999998</v>
      </c>
      <c r="G19" s="77">
        <v>0</v>
      </c>
      <c r="H19" s="69">
        <v>444.3</v>
      </c>
      <c r="I19" s="85">
        <v>6.23</v>
      </c>
      <c r="J19" s="16">
        <v>24.25</v>
      </c>
      <c r="K19" s="17">
        <v>36.027999999999999</v>
      </c>
      <c r="L19" s="17">
        <v>45.655000000000001</v>
      </c>
      <c r="M19" s="18">
        <v>58.133000000000003</v>
      </c>
      <c r="N19" s="19">
        <v>60.509</v>
      </c>
      <c r="O19" s="19">
        <v>51.813000000000002</v>
      </c>
      <c r="P19" s="17">
        <v>36.569000000000003</v>
      </c>
      <c r="Q19" s="17">
        <v>24.193999999999999</v>
      </c>
      <c r="R19" s="20">
        <v>7.8929999999999998</v>
      </c>
      <c r="S19" s="21">
        <f t="shared" si="0"/>
        <v>112.163</v>
      </c>
      <c r="T19" s="21">
        <f t="shared" si="3"/>
        <v>239.11099999999999</v>
      </c>
      <c r="U19" s="13">
        <f t="shared" ref="U19:U30" si="5">S19+T19</f>
        <v>351.274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x14ac:dyDescent="0.2">
      <c r="A20" s="62">
        <v>15</v>
      </c>
      <c r="B20" s="14" t="s">
        <v>24</v>
      </c>
      <c r="C20" s="15">
        <v>2007</v>
      </c>
      <c r="D20" s="15">
        <v>7</v>
      </c>
      <c r="E20" s="15" t="s">
        <v>25</v>
      </c>
      <c r="F20" s="72">
        <v>1735.6</v>
      </c>
      <c r="G20" s="80">
        <v>0</v>
      </c>
      <c r="H20" s="69">
        <v>222.4</v>
      </c>
      <c r="I20" s="85">
        <v>4.3109999999999999</v>
      </c>
      <c r="J20" s="16">
        <v>18.579000000000001</v>
      </c>
      <c r="K20" s="17">
        <v>27.934999999999999</v>
      </c>
      <c r="L20" s="17">
        <v>35.029000000000003</v>
      </c>
      <c r="M20" s="18">
        <v>44.366999999999997</v>
      </c>
      <c r="N20" s="19">
        <v>43.53</v>
      </c>
      <c r="O20" s="19">
        <v>35.11</v>
      </c>
      <c r="P20" s="17">
        <v>24.669</v>
      </c>
      <c r="Q20" s="17">
        <v>15.196999999999999</v>
      </c>
      <c r="R20" s="20">
        <v>5.641</v>
      </c>
      <c r="S20" s="21">
        <f t="shared" si="0"/>
        <v>85.854000000000013</v>
      </c>
      <c r="T20" s="21">
        <f t="shared" si="3"/>
        <v>168.51399999999998</v>
      </c>
      <c r="U20" s="13">
        <f t="shared" si="5"/>
        <v>254.36799999999999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x14ac:dyDescent="0.2">
      <c r="A21" s="62">
        <v>16</v>
      </c>
      <c r="B21" s="14" t="s">
        <v>26</v>
      </c>
      <c r="C21" s="15">
        <v>2007</v>
      </c>
      <c r="D21" s="15">
        <v>5</v>
      </c>
      <c r="E21" s="15" t="s">
        <v>25</v>
      </c>
      <c r="F21" s="72">
        <v>1805.1</v>
      </c>
      <c r="G21" s="80">
        <v>0</v>
      </c>
      <c r="H21" s="69">
        <v>116.6</v>
      </c>
      <c r="I21" s="85">
        <v>5.024</v>
      </c>
      <c r="J21" s="16">
        <v>21.332000000000001</v>
      </c>
      <c r="K21" s="17">
        <v>32.207999999999998</v>
      </c>
      <c r="L21" s="17">
        <v>40.165999999999997</v>
      </c>
      <c r="M21" s="18">
        <v>50.956000000000003</v>
      </c>
      <c r="N21" s="19">
        <v>50.238999999999997</v>
      </c>
      <c r="O21" s="19">
        <v>41.616999999999997</v>
      </c>
      <c r="P21" s="17">
        <v>29.893000000000001</v>
      </c>
      <c r="Q21" s="17">
        <v>18.419</v>
      </c>
      <c r="R21" s="20">
        <v>6.8150000000000004</v>
      </c>
      <c r="S21" s="21">
        <f t="shared" si="0"/>
        <v>98.72999999999999</v>
      </c>
      <c r="T21" s="21">
        <f t="shared" si="3"/>
        <v>197.93899999999999</v>
      </c>
      <c r="U21" s="13">
        <f t="shared" si="5"/>
        <v>296.66899999999998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x14ac:dyDescent="0.2">
      <c r="A22" s="62">
        <v>17</v>
      </c>
      <c r="B22" s="14" t="s">
        <v>27</v>
      </c>
      <c r="C22" s="15">
        <v>2002</v>
      </c>
      <c r="D22" s="15">
        <v>5</v>
      </c>
      <c r="E22" s="15" t="s">
        <v>11</v>
      </c>
      <c r="F22" s="73">
        <v>4606.3</v>
      </c>
      <c r="G22" s="79">
        <v>971.3</v>
      </c>
      <c r="H22" s="69">
        <v>382.5</v>
      </c>
      <c r="I22" s="85">
        <f>5.344+5.639</f>
        <v>10.983000000000001</v>
      </c>
      <c r="J22" s="16">
        <v>46.101999999999997</v>
      </c>
      <c r="K22" s="17">
        <v>70.076999999999998</v>
      </c>
      <c r="L22" s="87">
        <v>83.653999999999996</v>
      </c>
      <c r="M22" s="18">
        <v>104.49299999999999</v>
      </c>
      <c r="N22" s="19">
        <v>104.136</v>
      </c>
      <c r="O22" s="19">
        <v>85.576999999999998</v>
      </c>
      <c r="P22" s="17">
        <v>61.720999999999997</v>
      </c>
      <c r="Q22" s="17">
        <v>16.55</v>
      </c>
      <c r="R22" s="20">
        <v>14.22</v>
      </c>
      <c r="S22" s="21">
        <f t="shared" si="0"/>
        <v>210.81599999999997</v>
      </c>
      <c r="T22" s="21">
        <f t="shared" si="3"/>
        <v>386.69700000000006</v>
      </c>
      <c r="U22" s="13">
        <f t="shared" si="5"/>
        <v>597.51300000000003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x14ac:dyDescent="0.2">
      <c r="A23" s="62">
        <v>18</v>
      </c>
      <c r="B23" s="14" t="s">
        <v>28</v>
      </c>
      <c r="C23" s="15">
        <v>2006</v>
      </c>
      <c r="D23" s="15">
        <v>7</v>
      </c>
      <c r="E23" s="15" t="s">
        <v>11</v>
      </c>
      <c r="F23" s="72">
        <v>1602.2</v>
      </c>
      <c r="G23" s="80">
        <v>0</v>
      </c>
      <c r="H23" s="69">
        <v>323.7</v>
      </c>
      <c r="I23" s="85">
        <v>3.4239999999999999</v>
      </c>
      <c r="J23" s="16">
        <v>14.638</v>
      </c>
      <c r="K23" s="17">
        <v>22.821999999999999</v>
      </c>
      <c r="L23" s="87">
        <v>28.353999999999999</v>
      </c>
      <c r="M23" s="18">
        <v>34.203000000000003</v>
      </c>
      <c r="N23" s="19">
        <v>32.72</v>
      </c>
      <c r="O23" s="19">
        <v>28.346</v>
      </c>
      <c r="P23" s="17">
        <v>20</v>
      </c>
      <c r="Q23" s="17">
        <v>12.257</v>
      </c>
      <c r="R23" s="20">
        <v>4.6559999999999997</v>
      </c>
      <c r="S23" s="21">
        <f t="shared" si="0"/>
        <v>69.238</v>
      </c>
      <c r="T23" s="21">
        <f t="shared" si="3"/>
        <v>132.18200000000002</v>
      </c>
      <c r="U23" s="13">
        <f t="shared" si="5"/>
        <v>201.42000000000002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x14ac:dyDescent="0.2">
      <c r="A24" s="62">
        <v>19</v>
      </c>
      <c r="B24" s="14" t="s">
        <v>29</v>
      </c>
      <c r="C24" s="15">
        <v>2006</v>
      </c>
      <c r="D24" s="15">
        <v>5</v>
      </c>
      <c r="E24" s="15" t="s">
        <v>30</v>
      </c>
      <c r="F24" s="72">
        <v>1863.9</v>
      </c>
      <c r="G24" s="80">
        <v>0</v>
      </c>
      <c r="H24" s="69">
        <v>116.8</v>
      </c>
      <c r="I24" s="85">
        <v>4.6970000000000001</v>
      </c>
      <c r="J24" s="16">
        <v>18.782</v>
      </c>
      <c r="K24" s="17">
        <v>28.11</v>
      </c>
      <c r="L24" s="87">
        <v>33.756</v>
      </c>
      <c r="M24" s="18">
        <v>42.039000000000001</v>
      </c>
      <c r="N24" s="19">
        <v>43.119</v>
      </c>
      <c r="O24" s="19">
        <v>35.162999999999997</v>
      </c>
      <c r="P24" s="17">
        <v>24.332000000000001</v>
      </c>
      <c r="Q24" s="17">
        <v>15.643000000000001</v>
      </c>
      <c r="R24" s="20">
        <v>5.2430000000000003</v>
      </c>
      <c r="S24" s="21">
        <f t="shared" si="0"/>
        <v>85.344999999999999</v>
      </c>
      <c r="T24" s="21">
        <f t="shared" si="3"/>
        <v>165.53899999999999</v>
      </c>
      <c r="U24" s="13">
        <f t="shared" si="5"/>
        <v>250.88399999999999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pans="1:246" x14ac:dyDescent="0.2">
      <c r="A25" s="62">
        <v>20</v>
      </c>
      <c r="B25" s="14" t="s">
        <v>31</v>
      </c>
      <c r="C25" s="15">
        <v>2004</v>
      </c>
      <c r="D25" s="15">
        <v>5</v>
      </c>
      <c r="E25" s="15" t="s">
        <v>21</v>
      </c>
      <c r="F25" s="72">
        <v>4718.33</v>
      </c>
      <c r="G25" s="80">
        <v>0</v>
      </c>
      <c r="H25" s="69">
        <v>425.5</v>
      </c>
      <c r="I25" s="85">
        <v>12.983000000000001</v>
      </c>
      <c r="J25" s="16">
        <v>49.209000000000003</v>
      </c>
      <c r="K25" s="17">
        <v>73.646000000000001</v>
      </c>
      <c r="L25" s="87">
        <v>89.137</v>
      </c>
      <c r="M25" s="18">
        <v>112.32</v>
      </c>
      <c r="N25" s="19">
        <v>109.869</v>
      </c>
      <c r="O25" s="19">
        <v>93.094999999999999</v>
      </c>
      <c r="P25" s="17">
        <v>67.519000000000005</v>
      </c>
      <c r="Q25" s="17">
        <v>42.6</v>
      </c>
      <c r="R25" s="20">
        <v>15.87</v>
      </c>
      <c r="S25" s="21">
        <f t="shared" si="0"/>
        <v>224.97500000000002</v>
      </c>
      <c r="T25" s="21">
        <f t="shared" si="3"/>
        <v>441.27300000000002</v>
      </c>
      <c r="U25" s="13">
        <f t="shared" si="5"/>
        <v>666.24800000000005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pans="1:246" x14ac:dyDescent="0.2">
      <c r="A26" s="62">
        <v>21</v>
      </c>
      <c r="B26" s="14" t="s">
        <v>32</v>
      </c>
      <c r="C26" s="15">
        <v>2004</v>
      </c>
      <c r="D26" s="15">
        <v>5</v>
      </c>
      <c r="E26" s="15" t="s">
        <v>10</v>
      </c>
      <c r="F26" s="72">
        <v>1541.1</v>
      </c>
      <c r="G26" s="81">
        <v>374.9</v>
      </c>
      <c r="H26" s="69">
        <v>146.6</v>
      </c>
      <c r="I26" s="85">
        <v>5.476</v>
      </c>
      <c r="J26" s="16">
        <v>19.904</v>
      </c>
      <c r="K26" s="17">
        <v>29.654</v>
      </c>
      <c r="L26" s="87">
        <v>35.677999999999997</v>
      </c>
      <c r="M26" s="18">
        <v>45.948999999999998</v>
      </c>
      <c r="N26" s="19">
        <v>44.914000000000001</v>
      </c>
      <c r="O26" s="19">
        <v>37.941000000000003</v>
      </c>
      <c r="P26" s="17">
        <v>27.155000000000001</v>
      </c>
      <c r="Q26" s="17">
        <v>17.600000000000001</v>
      </c>
      <c r="R26" s="20">
        <v>6.52</v>
      </c>
      <c r="S26" s="21">
        <f t="shared" si="0"/>
        <v>90.711999999999989</v>
      </c>
      <c r="T26" s="21">
        <f t="shared" si="3"/>
        <v>180.07900000000001</v>
      </c>
      <c r="U26" s="13">
        <f t="shared" si="5"/>
        <v>270.791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pans="1:246" x14ac:dyDescent="0.2">
      <c r="A27" s="62">
        <v>22</v>
      </c>
      <c r="B27" s="97" t="s">
        <v>82</v>
      </c>
      <c r="C27" s="15">
        <v>2007</v>
      </c>
      <c r="D27" s="15">
        <v>9</v>
      </c>
      <c r="E27" s="15" t="s">
        <v>21</v>
      </c>
      <c r="F27" s="69">
        <v>6249.72</v>
      </c>
      <c r="G27" s="96">
        <v>49.2</v>
      </c>
      <c r="H27" s="74">
        <v>854.4</v>
      </c>
      <c r="I27" s="91">
        <v>14.39</v>
      </c>
      <c r="J27" s="92">
        <v>58.77</v>
      </c>
      <c r="K27" s="93">
        <v>81.89</v>
      </c>
      <c r="L27" s="93">
        <v>106</v>
      </c>
      <c r="M27" s="94">
        <v>129.35</v>
      </c>
      <c r="N27" s="95">
        <v>125.38</v>
      </c>
      <c r="O27" s="19">
        <v>104.94</v>
      </c>
      <c r="P27" s="17">
        <v>75.62</v>
      </c>
      <c r="Q27" s="17">
        <v>51.09</v>
      </c>
      <c r="R27" s="20">
        <v>11.26</v>
      </c>
      <c r="S27" s="21"/>
      <c r="T27" s="21">
        <f>O27+P27+Q27+R27</f>
        <v>242.91</v>
      </c>
      <c r="U27" s="13">
        <f t="shared" ref="U27" si="6">S27+T27</f>
        <v>242.91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pans="1:246" x14ac:dyDescent="0.2">
      <c r="A28" s="62">
        <v>23</v>
      </c>
      <c r="B28" s="14" t="s">
        <v>34</v>
      </c>
      <c r="C28" s="15">
        <v>2008</v>
      </c>
      <c r="D28" s="15">
        <v>10</v>
      </c>
      <c r="E28" s="15" t="s">
        <v>21</v>
      </c>
      <c r="F28" s="69">
        <v>5090.3</v>
      </c>
      <c r="G28" s="82">
        <v>46.5</v>
      </c>
      <c r="H28" s="74">
        <v>918</v>
      </c>
      <c r="I28" s="85">
        <v>8.1969999999999992</v>
      </c>
      <c r="J28" s="16">
        <v>68.346999999999994</v>
      </c>
      <c r="K28" s="17">
        <v>100.437</v>
      </c>
      <c r="L28" s="87">
        <v>126.43300000000001</v>
      </c>
      <c r="M28" s="18">
        <v>144.95500000000001</v>
      </c>
      <c r="N28" s="19">
        <v>138.91399999999999</v>
      </c>
      <c r="O28" s="19">
        <v>106.459</v>
      </c>
      <c r="P28" s="17">
        <v>89.334000000000003</v>
      </c>
      <c r="Q28" s="17">
        <v>59.51</v>
      </c>
      <c r="R28" s="20">
        <v>26.683</v>
      </c>
      <c r="S28" s="21">
        <f t="shared" si="0"/>
        <v>303.41399999999999</v>
      </c>
      <c r="T28" s="21">
        <f t="shared" si="3"/>
        <v>565.85500000000002</v>
      </c>
      <c r="U28" s="13">
        <f t="shared" si="5"/>
        <v>869.26900000000001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pans="1:246" x14ac:dyDescent="0.2">
      <c r="A29" s="62">
        <v>24</v>
      </c>
      <c r="B29" s="14" t="s">
        <v>35</v>
      </c>
      <c r="C29" s="15">
        <v>1978</v>
      </c>
      <c r="D29" s="15">
        <v>3</v>
      </c>
      <c r="E29" s="15" t="s">
        <v>11</v>
      </c>
      <c r="F29" s="24">
        <v>1082.0999999999999</v>
      </c>
      <c r="G29" s="83">
        <v>0</v>
      </c>
      <c r="H29" s="67">
        <v>77.2</v>
      </c>
      <c r="I29" s="85">
        <v>3.3010000000000002</v>
      </c>
      <c r="J29" s="16">
        <v>14.212</v>
      </c>
      <c r="K29" s="17">
        <v>20.279</v>
      </c>
      <c r="L29" s="87">
        <v>24.617000000000001</v>
      </c>
      <c r="M29" s="18">
        <v>30.591000000000001</v>
      </c>
      <c r="N29" s="19">
        <v>30.725999999999999</v>
      </c>
      <c r="O29" s="19">
        <v>27.253</v>
      </c>
      <c r="P29" s="17">
        <v>20.565999999999999</v>
      </c>
      <c r="Q29" s="17">
        <v>12.96</v>
      </c>
      <c r="R29" s="20">
        <v>4.62</v>
      </c>
      <c r="S29" s="21">
        <f t="shared" si="0"/>
        <v>62.409000000000006</v>
      </c>
      <c r="T29" s="21">
        <f t="shared" si="3"/>
        <v>126.71600000000001</v>
      </c>
      <c r="U29" s="13">
        <f t="shared" si="5"/>
        <v>189.125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pans="1:246" x14ac:dyDescent="0.2">
      <c r="A30" s="62">
        <v>25</v>
      </c>
      <c r="B30" s="14" t="s">
        <v>36</v>
      </c>
      <c r="C30" s="15">
        <v>1977</v>
      </c>
      <c r="D30" s="15">
        <v>3</v>
      </c>
      <c r="E30" s="15" t="s">
        <v>11</v>
      </c>
      <c r="F30" s="24">
        <v>1094.24</v>
      </c>
      <c r="G30" s="83">
        <v>0</v>
      </c>
      <c r="H30" s="67">
        <v>86</v>
      </c>
      <c r="I30" s="85">
        <v>3.7829999999999999</v>
      </c>
      <c r="J30" s="16">
        <v>15.244999999999999</v>
      </c>
      <c r="K30" s="17">
        <v>21.199000000000002</v>
      </c>
      <c r="L30" s="87">
        <v>24.972000000000001</v>
      </c>
      <c r="M30" s="18">
        <v>30.666</v>
      </c>
      <c r="N30" s="19">
        <v>30.866</v>
      </c>
      <c r="O30" s="19">
        <v>27.344999999999999</v>
      </c>
      <c r="P30" s="17">
        <v>20.78</v>
      </c>
      <c r="Q30" s="17">
        <v>13.445</v>
      </c>
      <c r="R30" s="20">
        <v>4.5419999999999998</v>
      </c>
      <c r="S30" s="21">
        <f t="shared" si="0"/>
        <v>65.199000000000012</v>
      </c>
      <c r="T30" s="21">
        <f t="shared" si="3"/>
        <v>127.64400000000001</v>
      </c>
      <c r="U30" s="13">
        <f t="shared" si="5"/>
        <v>192.84300000000002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pans="1:246" x14ac:dyDescent="0.2">
      <c r="A31" s="62">
        <v>26</v>
      </c>
      <c r="B31" s="14" t="s">
        <v>37</v>
      </c>
      <c r="C31" s="15">
        <v>1998</v>
      </c>
      <c r="D31" s="15">
        <v>2</v>
      </c>
      <c r="E31" s="15" t="s">
        <v>10</v>
      </c>
      <c r="F31" s="72">
        <v>484.6</v>
      </c>
      <c r="G31" s="72">
        <v>0</v>
      </c>
      <c r="H31" s="69">
        <v>105.2</v>
      </c>
      <c r="I31" s="85">
        <v>1.1160000000000001</v>
      </c>
      <c r="J31" s="16">
        <v>7.9779999999999998</v>
      </c>
      <c r="K31" s="17">
        <v>10.250999999999999</v>
      </c>
      <c r="L31" s="87">
        <v>12.109</v>
      </c>
      <c r="M31" s="18">
        <v>14.861000000000001</v>
      </c>
      <c r="N31" s="19">
        <v>14.462</v>
      </c>
      <c r="O31" s="19">
        <v>12.577</v>
      </c>
      <c r="P31" s="17">
        <v>10.318</v>
      </c>
      <c r="Q31" s="17">
        <v>6.7270000000000003</v>
      </c>
      <c r="R31" s="20">
        <v>2.4790000000000001</v>
      </c>
      <c r="S31" s="21">
        <f t="shared" si="0"/>
        <v>31.454000000000001</v>
      </c>
      <c r="T31" s="21">
        <f>M31+N31+O31+P31+Q31+R31</f>
        <v>61.423999999999992</v>
      </c>
      <c r="U31" s="13">
        <f>S31+T31</f>
        <v>92.877999999999986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pans="1:246" x14ac:dyDescent="0.2">
      <c r="A32" s="62">
        <v>27</v>
      </c>
      <c r="B32" s="14" t="s">
        <v>38</v>
      </c>
      <c r="C32" s="15">
        <v>1996</v>
      </c>
      <c r="D32" s="15">
        <v>5</v>
      </c>
      <c r="E32" s="15" t="s">
        <v>10</v>
      </c>
      <c r="F32" s="68">
        <v>2774.6</v>
      </c>
      <c r="G32" s="68">
        <v>0</v>
      </c>
      <c r="H32" s="71">
        <v>353.1</v>
      </c>
      <c r="I32" s="85">
        <v>10.349</v>
      </c>
      <c r="J32" s="16">
        <v>51.75</v>
      </c>
      <c r="K32" s="17">
        <v>66.739999999999995</v>
      </c>
      <c r="L32" s="87">
        <v>76.921000000000006</v>
      </c>
      <c r="M32" s="18">
        <v>90.091999999999999</v>
      </c>
      <c r="N32" s="19">
        <v>84.227000000000004</v>
      </c>
      <c r="O32" s="19">
        <v>79.305000000000007</v>
      </c>
      <c r="P32" s="17">
        <v>61.735999999999997</v>
      </c>
      <c r="Q32" s="17">
        <v>40.344000000000001</v>
      </c>
      <c r="R32" s="20">
        <v>13.404999999999999</v>
      </c>
      <c r="S32" s="21">
        <f t="shared" si="0"/>
        <v>205.76</v>
      </c>
      <c r="T32" s="21">
        <f t="shared" si="3"/>
        <v>369.10899999999998</v>
      </c>
      <c r="U32" s="13">
        <f t="shared" ref="U32:U61" si="7">S32+T32</f>
        <v>574.86899999999991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pans="1:246" x14ac:dyDescent="0.2">
      <c r="A33" s="62">
        <v>28</v>
      </c>
      <c r="B33" s="14" t="s">
        <v>39</v>
      </c>
      <c r="C33" s="15">
        <v>1990</v>
      </c>
      <c r="D33" s="15">
        <v>3</v>
      </c>
      <c r="E33" s="15" t="s">
        <v>10</v>
      </c>
      <c r="F33" s="72">
        <v>1312.7</v>
      </c>
      <c r="G33" s="72">
        <v>0</v>
      </c>
      <c r="H33" s="69">
        <v>105.6</v>
      </c>
      <c r="I33" s="85">
        <v>5.1980000000000004</v>
      </c>
      <c r="J33" s="16">
        <v>20.026</v>
      </c>
      <c r="K33" s="17">
        <v>25.643999999999998</v>
      </c>
      <c r="L33" s="87">
        <v>29.071000000000002</v>
      </c>
      <c r="M33" s="18">
        <v>37.741</v>
      </c>
      <c r="N33" s="19">
        <v>35.215000000000003</v>
      </c>
      <c r="O33" s="19">
        <v>30.716999999999999</v>
      </c>
      <c r="P33" s="17">
        <v>23.844000000000001</v>
      </c>
      <c r="Q33" s="17">
        <v>14.87</v>
      </c>
      <c r="R33" s="20">
        <v>4.93</v>
      </c>
      <c r="S33" s="21">
        <f t="shared" si="0"/>
        <v>79.938999999999993</v>
      </c>
      <c r="T33" s="21">
        <f t="shared" si="3"/>
        <v>147.31700000000001</v>
      </c>
      <c r="U33" s="13">
        <f t="shared" si="7"/>
        <v>227.256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pans="1:246" x14ac:dyDescent="0.2">
      <c r="A34" s="62">
        <v>29</v>
      </c>
      <c r="B34" s="14" t="s">
        <v>40</v>
      </c>
      <c r="C34" s="15">
        <v>1991</v>
      </c>
      <c r="D34" s="15">
        <v>5</v>
      </c>
      <c r="E34" s="15" t="s">
        <v>10</v>
      </c>
      <c r="F34" s="72">
        <v>3187.9</v>
      </c>
      <c r="G34" s="72">
        <v>0</v>
      </c>
      <c r="H34" s="69">
        <v>528</v>
      </c>
      <c r="I34" s="85">
        <v>7.944</v>
      </c>
      <c r="J34" s="16">
        <v>44.061</v>
      </c>
      <c r="K34" s="17">
        <v>64.05</v>
      </c>
      <c r="L34" s="87">
        <v>77.197000000000003</v>
      </c>
      <c r="M34" s="18">
        <v>96.56</v>
      </c>
      <c r="N34" s="19">
        <v>92.043999999999997</v>
      </c>
      <c r="O34" s="19">
        <v>78.212000000000003</v>
      </c>
      <c r="P34" s="17">
        <v>49.783999999999999</v>
      </c>
      <c r="Q34" s="17">
        <v>37.97</v>
      </c>
      <c r="R34" s="20">
        <v>14.677</v>
      </c>
      <c r="S34" s="21">
        <f t="shared" si="0"/>
        <v>193.25200000000001</v>
      </c>
      <c r="T34" s="21">
        <f t="shared" si="3"/>
        <v>369.24699999999996</v>
      </c>
      <c r="U34" s="13">
        <f t="shared" si="7"/>
        <v>562.49900000000002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pans="1:246" x14ac:dyDescent="0.2">
      <c r="A35" s="62">
        <v>30</v>
      </c>
      <c r="B35" s="14" t="s">
        <v>41</v>
      </c>
      <c r="C35" s="15">
        <v>1995</v>
      </c>
      <c r="D35" s="25">
        <v>5</v>
      </c>
      <c r="E35" s="15" t="s">
        <v>10</v>
      </c>
      <c r="F35" s="72">
        <v>1517.3</v>
      </c>
      <c r="G35" s="72">
        <v>0</v>
      </c>
      <c r="H35" s="69">
        <v>208.2</v>
      </c>
      <c r="I35" s="85">
        <v>3.992</v>
      </c>
      <c r="J35" s="16">
        <v>20.927</v>
      </c>
      <c r="K35" s="17">
        <v>32.826000000000001</v>
      </c>
      <c r="L35" s="87">
        <v>40.712000000000003</v>
      </c>
      <c r="M35" s="18">
        <v>52.225999999999999</v>
      </c>
      <c r="N35" s="19">
        <v>52.064</v>
      </c>
      <c r="O35" s="19">
        <v>43.005000000000003</v>
      </c>
      <c r="P35" s="17">
        <v>30.984000000000002</v>
      </c>
      <c r="Q35" s="17">
        <v>18.931000000000001</v>
      </c>
      <c r="R35" s="20">
        <v>6.9779999999999998</v>
      </c>
      <c r="S35" s="21">
        <f t="shared" si="0"/>
        <v>98.457000000000008</v>
      </c>
      <c r="T35" s="21">
        <f t="shared" si="3"/>
        <v>204.18800000000002</v>
      </c>
      <c r="U35" s="13">
        <f t="shared" si="7"/>
        <v>302.64500000000004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pans="1:246" x14ac:dyDescent="0.2">
      <c r="A36" s="62">
        <v>31</v>
      </c>
      <c r="B36" s="14" t="s">
        <v>42</v>
      </c>
      <c r="C36" s="15">
        <v>1993</v>
      </c>
      <c r="D36" s="15">
        <v>5</v>
      </c>
      <c r="E36" s="15" t="s">
        <v>10</v>
      </c>
      <c r="F36" s="72">
        <v>2898.2</v>
      </c>
      <c r="G36" s="72">
        <v>0</v>
      </c>
      <c r="H36" s="69">
        <v>214.2</v>
      </c>
      <c r="I36" s="85">
        <v>7.6760000000000002</v>
      </c>
      <c r="J36" s="16">
        <v>38.344000000000001</v>
      </c>
      <c r="K36" s="17">
        <v>55.957999999999998</v>
      </c>
      <c r="L36" s="87">
        <v>68.043999999999997</v>
      </c>
      <c r="M36" s="18">
        <v>84.263000000000005</v>
      </c>
      <c r="N36" s="19">
        <v>78.703000000000003</v>
      </c>
      <c r="O36" s="19">
        <v>65.567999999999998</v>
      </c>
      <c r="P36" s="17">
        <v>47.415999999999997</v>
      </c>
      <c r="Q36" s="17">
        <v>30.295999999999999</v>
      </c>
      <c r="R36" s="20">
        <v>11.342000000000001</v>
      </c>
      <c r="S36" s="21">
        <f t="shared" si="0"/>
        <v>170.02199999999999</v>
      </c>
      <c r="T36" s="21">
        <f t="shared" si="3"/>
        <v>317.58799999999997</v>
      </c>
      <c r="U36" s="13">
        <f t="shared" si="7"/>
        <v>487.60999999999996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7" spans="1:246" x14ac:dyDescent="0.2">
      <c r="A37" s="62">
        <v>32</v>
      </c>
      <c r="B37" s="14" t="s">
        <v>43</v>
      </c>
      <c r="C37" s="15">
        <v>1994</v>
      </c>
      <c r="D37" s="15">
        <v>5</v>
      </c>
      <c r="E37" s="15" t="s">
        <v>10</v>
      </c>
      <c r="F37" s="72">
        <v>2989.77</v>
      </c>
      <c r="G37" s="72">
        <v>0</v>
      </c>
      <c r="H37" s="69">
        <v>214.8</v>
      </c>
      <c r="I37" s="85">
        <v>7.149</v>
      </c>
      <c r="J37" s="16">
        <v>36.450000000000003</v>
      </c>
      <c r="K37" s="17">
        <v>54.088999999999999</v>
      </c>
      <c r="L37" s="87">
        <v>65.203000000000003</v>
      </c>
      <c r="M37" s="18">
        <v>81.007000000000005</v>
      </c>
      <c r="N37" s="19">
        <v>79.62</v>
      </c>
      <c r="O37" s="19">
        <v>66.570999999999998</v>
      </c>
      <c r="P37" s="17">
        <v>48.118000000000002</v>
      </c>
      <c r="Q37" s="17">
        <v>30.83</v>
      </c>
      <c r="R37" s="20">
        <v>11.58</v>
      </c>
      <c r="S37" s="21">
        <f t="shared" si="0"/>
        <v>162.89100000000002</v>
      </c>
      <c r="T37" s="21">
        <f t="shared" si="3"/>
        <v>317.726</v>
      </c>
      <c r="U37" s="13">
        <f t="shared" si="7"/>
        <v>480.61700000000002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x14ac:dyDescent="0.2">
      <c r="A38" s="62">
        <v>33</v>
      </c>
      <c r="B38" s="14" t="s">
        <v>44</v>
      </c>
      <c r="C38" s="26">
        <v>1990</v>
      </c>
      <c r="D38" s="26">
        <v>5</v>
      </c>
      <c r="E38" s="26" t="s">
        <v>10</v>
      </c>
      <c r="F38" s="72">
        <v>4901.8500000000004</v>
      </c>
      <c r="G38" s="72">
        <v>0</v>
      </c>
      <c r="H38" s="69">
        <v>382.5</v>
      </c>
      <c r="I38" s="85">
        <v>11</v>
      </c>
      <c r="J38" s="16">
        <v>59.603999999999999</v>
      </c>
      <c r="K38" s="17">
        <v>87.179000000000002</v>
      </c>
      <c r="L38" s="87">
        <v>106.26</v>
      </c>
      <c r="M38" s="18">
        <v>132.626</v>
      </c>
      <c r="N38" s="19">
        <v>127.92100000000001</v>
      </c>
      <c r="O38" s="19">
        <v>108.553</v>
      </c>
      <c r="P38" s="17">
        <v>77.588999999999999</v>
      </c>
      <c r="Q38" s="17">
        <v>48.7</v>
      </c>
      <c r="R38" s="20">
        <v>18.07</v>
      </c>
      <c r="S38" s="21">
        <f t="shared" si="0"/>
        <v>264.04300000000001</v>
      </c>
      <c r="T38" s="21">
        <f>M38+N38+O38+P38+Q38+R38</f>
        <v>513.45900000000006</v>
      </c>
      <c r="U38" s="13">
        <f>S38+T38</f>
        <v>777.50200000000007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pans="1:246" x14ac:dyDescent="0.2">
      <c r="A39" s="62">
        <v>34</v>
      </c>
      <c r="B39" s="14" t="s">
        <v>45</v>
      </c>
      <c r="C39" s="15">
        <v>1995</v>
      </c>
      <c r="D39" s="15">
        <v>5</v>
      </c>
      <c r="E39" s="26" t="s">
        <v>10</v>
      </c>
      <c r="F39" s="72">
        <v>4843.2</v>
      </c>
      <c r="G39" s="72">
        <v>0</v>
      </c>
      <c r="H39" s="69">
        <v>372</v>
      </c>
      <c r="I39" s="85">
        <v>16.474</v>
      </c>
      <c r="J39" s="16">
        <v>60.618000000000002</v>
      </c>
      <c r="K39" s="17">
        <v>88.980999999999995</v>
      </c>
      <c r="L39" s="87">
        <v>109.542</v>
      </c>
      <c r="M39" s="18">
        <v>136.77199999999999</v>
      </c>
      <c r="N39" s="19">
        <v>134.6</v>
      </c>
      <c r="O39" s="19">
        <v>111.858</v>
      </c>
      <c r="P39" s="17">
        <v>80.007000000000005</v>
      </c>
      <c r="Q39" s="17">
        <v>60.987000000000002</v>
      </c>
      <c r="R39" s="20">
        <v>21.786999999999999</v>
      </c>
      <c r="S39" s="21">
        <f t="shared" si="0"/>
        <v>275.61500000000001</v>
      </c>
      <c r="T39" s="21">
        <f t="shared" ref="T39:T61" si="8">M39+N39+O39+P39+Q39+R39</f>
        <v>546.01099999999997</v>
      </c>
      <c r="U39" s="13">
        <f t="shared" si="7"/>
        <v>821.62599999999998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24" x14ac:dyDescent="0.2">
      <c r="A40" s="62">
        <v>35</v>
      </c>
      <c r="B40" s="14" t="s">
        <v>46</v>
      </c>
      <c r="C40" s="15">
        <v>2006</v>
      </c>
      <c r="D40" s="15">
        <v>7</v>
      </c>
      <c r="E40" s="57" t="s">
        <v>33</v>
      </c>
      <c r="F40" s="72">
        <v>3694.76</v>
      </c>
      <c r="G40" s="72">
        <v>0</v>
      </c>
      <c r="H40" s="69">
        <v>503.5</v>
      </c>
      <c r="I40" s="85">
        <v>8.8989999999999991</v>
      </c>
      <c r="J40" s="16">
        <v>34.055</v>
      </c>
      <c r="K40" s="17">
        <v>50.347999999999999</v>
      </c>
      <c r="L40" s="87">
        <v>61.61</v>
      </c>
      <c r="M40" s="18">
        <v>65.337999999999994</v>
      </c>
      <c r="N40" s="19">
        <v>65.748000000000005</v>
      </c>
      <c r="O40" s="19">
        <v>63.046999999999997</v>
      </c>
      <c r="P40" s="17">
        <v>44.905999999999999</v>
      </c>
      <c r="Q40" s="17">
        <v>30.096</v>
      </c>
      <c r="R40" s="20">
        <v>12.66</v>
      </c>
      <c r="S40" s="21">
        <f t="shared" si="0"/>
        <v>154.91199999999998</v>
      </c>
      <c r="T40" s="21">
        <f t="shared" si="8"/>
        <v>281.79500000000002</v>
      </c>
      <c r="U40" s="13">
        <f t="shared" si="7"/>
        <v>436.70699999999999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pans="1:246" x14ac:dyDescent="0.2">
      <c r="A41" s="62">
        <v>36</v>
      </c>
      <c r="B41" s="14" t="s">
        <v>47</v>
      </c>
      <c r="C41" s="15">
        <v>1992</v>
      </c>
      <c r="D41" s="15">
        <v>5</v>
      </c>
      <c r="E41" s="15" t="s">
        <v>10</v>
      </c>
      <c r="F41" s="72">
        <v>3231.8</v>
      </c>
      <c r="G41" s="72">
        <v>0</v>
      </c>
      <c r="H41" s="69">
        <v>507.6</v>
      </c>
      <c r="I41" s="85">
        <v>5.4580000000000002</v>
      </c>
      <c r="J41" s="16">
        <v>41.743000000000002</v>
      </c>
      <c r="K41" s="17">
        <v>61.57</v>
      </c>
      <c r="L41" s="87">
        <v>77.289000000000001</v>
      </c>
      <c r="M41" s="18">
        <v>90.444000000000003</v>
      </c>
      <c r="N41" s="19">
        <v>86.88</v>
      </c>
      <c r="O41" s="19">
        <v>83.076999999999998</v>
      </c>
      <c r="P41" s="17">
        <v>56.192999999999998</v>
      </c>
      <c r="Q41" s="17">
        <v>35.173999999999999</v>
      </c>
      <c r="R41" s="17">
        <v>22.512</v>
      </c>
      <c r="S41" s="21">
        <f t="shared" si="0"/>
        <v>186.06</v>
      </c>
      <c r="T41" s="21">
        <f t="shared" si="8"/>
        <v>374.28</v>
      </c>
      <c r="U41" s="13">
        <f t="shared" si="7"/>
        <v>560.33999999999992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 x14ac:dyDescent="0.2">
      <c r="A42" s="62">
        <v>37</v>
      </c>
      <c r="B42" s="14" t="s">
        <v>48</v>
      </c>
      <c r="C42" s="15">
        <v>1993</v>
      </c>
      <c r="D42" s="15">
        <v>5</v>
      </c>
      <c r="E42" s="15" t="s">
        <v>10</v>
      </c>
      <c r="F42" s="72">
        <v>3256.9</v>
      </c>
      <c r="G42" s="72">
        <v>0</v>
      </c>
      <c r="H42" s="69">
        <v>248</v>
      </c>
      <c r="I42" s="85">
        <v>8.2989999999999995</v>
      </c>
      <c r="J42" s="16">
        <v>41.466999999999999</v>
      </c>
      <c r="K42" s="17">
        <v>62.444000000000003</v>
      </c>
      <c r="L42" s="87">
        <v>75.233999999999995</v>
      </c>
      <c r="M42" s="18">
        <v>95.566999999999993</v>
      </c>
      <c r="N42" s="19">
        <v>94.356999999999999</v>
      </c>
      <c r="O42" s="19">
        <v>78.010999999999996</v>
      </c>
      <c r="P42" s="17">
        <v>57.171999999999997</v>
      </c>
      <c r="Q42" s="17">
        <v>37.869999999999997</v>
      </c>
      <c r="R42" s="17">
        <v>14.48</v>
      </c>
      <c r="S42" s="21">
        <f t="shared" si="0"/>
        <v>187.44400000000002</v>
      </c>
      <c r="T42" s="21">
        <f>M42+N42+O42+P42+Q42+R42</f>
        <v>377.45699999999999</v>
      </c>
      <c r="U42" s="13">
        <f>S42+T42</f>
        <v>564.90100000000007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 x14ac:dyDescent="0.2">
      <c r="A43" s="62">
        <v>38</v>
      </c>
      <c r="B43" s="14" t="s">
        <v>49</v>
      </c>
      <c r="C43" s="15">
        <v>1993</v>
      </c>
      <c r="D43" s="15">
        <v>5</v>
      </c>
      <c r="E43" s="15" t="s">
        <v>10</v>
      </c>
      <c r="F43" s="72">
        <v>1947.7</v>
      </c>
      <c r="G43" s="72">
        <v>0</v>
      </c>
      <c r="H43" s="69">
        <v>153</v>
      </c>
      <c r="I43" s="85">
        <v>6.6219999999999999</v>
      </c>
      <c r="J43" s="16">
        <v>31.995999999999999</v>
      </c>
      <c r="K43" s="17">
        <v>37.314</v>
      </c>
      <c r="L43" s="87">
        <v>47.384</v>
      </c>
      <c r="M43" s="18">
        <v>56.777000000000001</v>
      </c>
      <c r="N43" s="19">
        <v>58.898000000000003</v>
      </c>
      <c r="O43" s="19">
        <v>49.655000000000001</v>
      </c>
      <c r="P43" s="17">
        <v>35.012999999999998</v>
      </c>
      <c r="Q43" s="17">
        <v>22.12</v>
      </c>
      <c r="R43" s="17">
        <v>8.74</v>
      </c>
      <c r="S43" s="21">
        <f t="shared" si="0"/>
        <v>123.31599999999999</v>
      </c>
      <c r="T43" s="21">
        <f>M43+N43+O43+P43+Q43+R43</f>
        <v>231.20300000000003</v>
      </c>
      <c r="U43" s="13">
        <f>S43+T43</f>
        <v>354.51900000000001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 x14ac:dyDescent="0.2">
      <c r="A44" s="62">
        <v>39</v>
      </c>
      <c r="B44" s="14" t="s">
        <v>50</v>
      </c>
      <c r="C44" s="15">
        <v>1997</v>
      </c>
      <c r="D44" s="15">
        <v>5</v>
      </c>
      <c r="E44" s="15" t="s">
        <v>10</v>
      </c>
      <c r="F44" s="75">
        <v>2911.6</v>
      </c>
      <c r="G44" s="75">
        <v>0</v>
      </c>
      <c r="H44" s="76">
        <v>229.5</v>
      </c>
      <c r="I44" s="85">
        <v>2.6509999999999998</v>
      </c>
      <c r="J44" s="16">
        <v>36.651000000000003</v>
      </c>
      <c r="K44" s="17">
        <v>55.558</v>
      </c>
      <c r="L44" s="87">
        <v>68.635000000000005</v>
      </c>
      <c r="M44" s="18">
        <v>85.805999999999997</v>
      </c>
      <c r="N44" s="19">
        <v>87.783000000000001</v>
      </c>
      <c r="O44" s="19">
        <v>72.977999999999994</v>
      </c>
      <c r="P44" s="17">
        <v>51.124000000000002</v>
      </c>
      <c r="Q44" s="17">
        <v>35.151000000000003</v>
      </c>
      <c r="R44" s="17">
        <v>10.496</v>
      </c>
      <c r="S44" s="21">
        <f t="shared" ref="S44:S60" si="9">I44+J44+K44+L44</f>
        <v>163.495</v>
      </c>
      <c r="T44" s="21">
        <f t="shared" si="8"/>
        <v>343.33800000000002</v>
      </c>
      <c r="U44" s="13">
        <f t="shared" si="7"/>
        <v>506.83300000000003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 hidden="1" x14ac:dyDescent="0.2">
      <c r="A45" s="62">
        <v>38</v>
      </c>
      <c r="B45" s="27" t="s">
        <v>51</v>
      </c>
      <c r="C45" s="28"/>
      <c r="D45" s="28"/>
      <c r="E45" s="28"/>
      <c r="F45" s="54">
        <v>2911.6</v>
      </c>
      <c r="G45" s="55">
        <v>0</v>
      </c>
      <c r="H45" s="56">
        <v>229.5</v>
      </c>
      <c r="I45" s="30"/>
      <c r="J45" s="30">
        <v>48.601999999999997</v>
      </c>
      <c r="K45" s="17">
        <v>100.446</v>
      </c>
      <c r="L45" s="17">
        <v>111.36499999999999</v>
      </c>
      <c r="M45" s="18">
        <v>56.777000000000001</v>
      </c>
      <c r="N45" s="32">
        <v>58.898000000000003</v>
      </c>
      <c r="O45" s="32">
        <v>71.242000000000004</v>
      </c>
      <c r="P45" s="33">
        <v>62.101999999999997</v>
      </c>
      <c r="Q45" s="34">
        <v>1115.54</v>
      </c>
      <c r="R45" s="35"/>
      <c r="S45" s="21">
        <f t="shared" si="9"/>
        <v>260.41300000000001</v>
      </c>
      <c r="T45" s="21">
        <f t="shared" si="8"/>
        <v>1364.559</v>
      </c>
      <c r="U45" s="13">
        <f t="shared" si="7"/>
        <v>1624.972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</row>
    <row r="46" spans="1:246" hidden="1" x14ac:dyDescent="0.2">
      <c r="A46" s="62">
        <v>39</v>
      </c>
      <c r="B46" s="27" t="s">
        <v>52</v>
      </c>
      <c r="C46" s="28"/>
      <c r="D46" s="28"/>
      <c r="E46" s="28"/>
      <c r="F46" s="36">
        <f>'[1]ЖД 05.17'!D9</f>
        <v>372.4</v>
      </c>
      <c r="G46" s="29"/>
      <c r="H46" s="29">
        <v>310.2</v>
      </c>
      <c r="I46" s="30"/>
      <c r="J46" s="30">
        <v>11.917</v>
      </c>
      <c r="K46" s="17">
        <v>11.917</v>
      </c>
      <c r="L46" s="17">
        <v>11.917</v>
      </c>
      <c r="M46" s="18">
        <v>85.805999999999997</v>
      </c>
      <c r="N46" s="32">
        <v>87.783000000000001</v>
      </c>
      <c r="O46" s="32">
        <v>11.917</v>
      </c>
      <c r="P46" s="33">
        <v>11.917</v>
      </c>
      <c r="Q46" s="34">
        <f>'[1]ЖД 05.17'!G9</f>
        <v>11.917</v>
      </c>
      <c r="R46" s="35"/>
      <c r="S46" s="21">
        <f t="shared" si="9"/>
        <v>35.750999999999998</v>
      </c>
      <c r="T46" s="21">
        <f>M46+N46+O46+P46+Q46+R46</f>
        <v>209.34</v>
      </c>
      <c r="U46" s="13">
        <f t="shared" si="7"/>
        <v>245.09100000000001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</row>
    <row r="47" spans="1:246" hidden="1" x14ac:dyDescent="0.2">
      <c r="A47" s="62">
        <v>40</v>
      </c>
      <c r="B47" s="27" t="s">
        <v>53</v>
      </c>
      <c r="C47" s="28"/>
      <c r="D47" s="28"/>
      <c r="E47" s="28"/>
      <c r="F47" s="36">
        <f>'[1]ЖД 05.17'!D10</f>
        <v>524.20000000000005</v>
      </c>
      <c r="G47" s="29"/>
      <c r="H47" s="29">
        <v>286.01</v>
      </c>
      <c r="I47" s="30"/>
      <c r="J47" s="30">
        <v>12.528</v>
      </c>
      <c r="K47" s="17">
        <v>22.942</v>
      </c>
      <c r="L47" s="17">
        <v>25.221</v>
      </c>
      <c r="M47" s="31">
        <v>26.408000000000001</v>
      </c>
      <c r="N47" s="32">
        <v>15.27</v>
      </c>
      <c r="O47" s="32">
        <v>8.66</v>
      </c>
      <c r="P47" s="33">
        <v>10.003</v>
      </c>
      <c r="Q47" s="34">
        <f>'[1]ЖД 05.17'!G10</f>
        <v>8.1989999999999998</v>
      </c>
      <c r="R47" s="35"/>
      <c r="S47" s="21">
        <f t="shared" si="9"/>
        <v>60.691000000000003</v>
      </c>
      <c r="T47" s="21">
        <f t="shared" si="8"/>
        <v>68.539999999999992</v>
      </c>
      <c r="U47" s="13">
        <f t="shared" si="7"/>
        <v>129.23099999999999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</row>
    <row r="48" spans="1:246" hidden="1" x14ac:dyDescent="0.2">
      <c r="A48" s="62">
        <v>41</v>
      </c>
      <c r="B48" s="27" t="s">
        <v>54</v>
      </c>
      <c r="C48" s="28"/>
      <c r="D48" s="28"/>
      <c r="E48" s="28"/>
      <c r="F48" s="36">
        <f>'[1]ЖД 05.17'!D11</f>
        <v>139.9</v>
      </c>
      <c r="G48" s="29"/>
      <c r="H48" s="29">
        <v>110.2</v>
      </c>
      <c r="I48" s="30"/>
      <c r="J48" s="30">
        <v>1.343</v>
      </c>
      <c r="K48" s="17">
        <v>2.573</v>
      </c>
      <c r="L48" s="17">
        <v>3.5840000000000001</v>
      </c>
      <c r="M48" s="33">
        <v>3.1440000000000001</v>
      </c>
      <c r="N48" s="32">
        <v>2.9550000000000001</v>
      </c>
      <c r="O48" s="32">
        <v>1.42</v>
      </c>
      <c r="P48" s="33">
        <v>1.429</v>
      </c>
      <c r="Q48" s="34">
        <f>'[1]ЖД 05.17'!G11</f>
        <v>0.98199999999999998</v>
      </c>
      <c r="R48" s="37"/>
      <c r="S48" s="21">
        <f t="shared" si="9"/>
        <v>7.5</v>
      </c>
      <c r="T48" s="21">
        <f t="shared" si="8"/>
        <v>9.93</v>
      </c>
      <c r="U48" s="13">
        <f t="shared" si="7"/>
        <v>17.43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</row>
    <row r="49" spans="1:246" hidden="1" x14ac:dyDescent="0.2">
      <c r="A49" s="62">
        <v>42</v>
      </c>
      <c r="B49" s="27" t="s">
        <v>55</v>
      </c>
      <c r="C49" s="28"/>
      <c r="D49" s="28"/>
      <c r="E49" s="28"/>
      <c r="F49" s="38">
        <f>'[1]ЖД 05.17'!D12</f>
        <v>665.5</v>
      </c>
      <c r="G49" s="39"/>
      <c r="H49" s="39">
        <v>459.3</v>
      </c>
      <c r="I49" s="30"/>
      <c r="J49" s="30">
        <v>20.100999999999999</v>
      </c>
      <c r="K49" s="17">
        <v>36.898000000000003</v>
      </c>
      <c r="L49" s="17">
        <v>45.92</v>
      </c>
      <c r="M49" s="40">
        <v>42.478000000000002</v>
      </c>
      <c r="N49" s="41">
        <v>41.103999999999999</v>
      </c>
      <c r="O49" s="41">
        <v>29.577000000000002</v>
      </c>
      <c r="P49" s="42">
        <v>29.283999999999999</v>
      </c>
      <c r="Q49" s="43">
        <f>'[1]ЖД 05.17'!G12</f>
        <v>22.863</v>
      </c>
      <c r="R49" s="44"/>
      <c r="S49" s="21">
        <f t="shared" si="9"/>
        <v>102.91900000000001</v>
      </c>
      <c r="T49" s="21">
        <f t="shared" si="8"/>
        <v>165.30599999999998</v>
      </c>
      <c r="U49" s="13">
        <f t="shared" si="7"/>
        <v>268.22500000000002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</row>
    <row r="50" spans="1:246" hidden="1" x14ac:dyDescent="0.2">
      <c r="A50" s="62">
        <v>43</v>
      </c>
      <c r="B50" s="27" t="s">
        <v>56</v>
      </c>
      <c r="C50" s="28"/>
      <c r="D50" s="28"/>
      <c r="E50" s="28"/>
      <c r="F50" s="38">
        <f>'[1]ЖД 05.17'!D13</f>
        <v>271.5</v>
      </c>
      <c r="G50" s="29"/>
      <c r="H50" s="29">
        <v>104.1</v>
      </c>
      <c r="I50" s="30"/>
      <c r="J50" s="30">
        <v>7.04</v>
      </c>
      <c r="K50" s="17">
        <v>12.811999999999999</v>
      </c>
      <c r="L50" s="17">
        <v>17.12</v>
      </c>
      <c r="M50" s="31">
        <v>19.004999999999999</v>
      </c>
      <c r="N50" s="32">
        <v>20.786999999999999</v>
      </c>
      <c r="O50" s="32">
        <v>13.478999999999999</v>
      </c>
      <c r="P50" s="33">
        <v>12.593</v>
      </c>
      <c r="Q50" s="34">
        <f>'[1]ЖД 05.17'!G13</f>
        <v>9.8439999999999994</v>
      </c>
      <c r="R50" s="35"/>
      <c r="S50" s="21">
        <f t="shared" si="9"/>
        <v>36.972000000000001</v>
      </c>
      <c r="T50" s="21">
        <f t="shared" si="8"/>
        <v>75.707999999999998</v>
      </c>
      <c r="U50" s="13">
        <f t="shared" si="7"/>
        <v>112.68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</row>
    <row r="51" spans="1:246" hidden="1" x14ac:dyDescent="0.2">
      <c r="A51" s="62">
        <v>44</v>
      </c>
      <c r="B51" s="27" t="s">
        <v>57</v>
      </c>
      <c r="C51" s="28"/>
      <c r="D51" s="28"/>
      <c r="E51" s="28"/>
      <c r="F51" s="36">
        <f>'[1]ЖД 05.17'!D14</f>
        <v>162.5</v>
      </c>
      <c r="G51" s="29"/>
      <c r="H51" s="29">
        <v>60.1</v>
      </c>
      <c r="I51" s="30"/>
      <c r="J51" s="30">
        <v>3.738</v>
      </c>
      <c r="K51" s="17">
        <v>7.274</v>
      </c>
      <c r="L51" s="17">
        <v>8.86</v>
      </c>
      <c r="M51" s="31">
        <v>8.2149999999999999</v>
      </c>
      <c r="N51" s="32">
        <v>7.742</v>
      </c>
      <c r="O51" s="32">
        <v>4.5049999999999999</v>
      </c>
      <c r="P51" s="33">
        <v>4.1340000000000003</v>
      </c>
      <c r="Q51" s="34">
        <f>'[1]ЖД 05.17'!G14</f>
        <v>2.984</v>
      </c>
      <c r="R51" s="35"/>
      <c r="S51" s="21">
        <f t="shared" si="9"/>
        <v>19.872</v>
      </c>
      <c r="T51" s="21">
        <f t="shared" si="8"/>
        <v>27.58</v>
      </c>
      <c r="U51" s="13">
        <f t="shared" si="7"/>
        <v>47.451999999999998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</row>
    <row r="52" spans="1:246" hidden="1" x14ac:dyDescent="0.2">
      <c r="A52" s="62">
        <v>45</v>
      </c>
      <c r="B52" s="27" t="s">
        <v>58</v>
      </c>
      <c r="C52" s="28"/>
      <c r="D52" s="28"/>
      <c r="E52" s="28"/>
      <c r="F52" s="36">
        <f>'[1]ЖД 05.17'!D15</f>
        <v>155.26</v>
      </c>
      <c r="G52" s="29"/>
      <c r="H52" s="29">
        <v>67.34</v>
      </c>
      <c r="I52" s="30"/>
      <c r="J52" s="30">
        <v>3.9460000000000002</v>
      </c>
      <c r="K52" s="17">
        <v>7.7489999999999997</v>
      </c>
      <c r="L52" s="17">
        <v>9.8810000000000002</v>
      </c>
      <c r="M52" s="31">
        <v>9.9550000000000001</v>
      </c>
      <c r="N52" s="32">
        <v>9.2390000000000008</v>
      </c>
      <c r="O52" s="32">
        <v>5.1829999999999998</v>
      </c>
      <c r="P52" s="33">
        <v>4.6260000000000003</v>
      </c>
      <c r="Q52" s="34">
        <f>'[1]ЖД 05.17'!G15</f>
        <v>3.4420000000000002</v>
      </c>
      <c r="R52" s="35"/>
      <c r="S52" s="21">
        <f t="shared" si="9"/>
        <v>21.576000000000001</v>
      </c>
      <c r="T52" s="21">
        <f t="shared" si="8"/>
        <v>32.445000000000007</v>
      </c>
      <c r="U52" s="13">
        <f t="shared" si="7"/>
        <v>54.021000000000008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</row>
    <row r="53" spans="1:246" hidden="1" x14ac:dyDescent="0.2">
      <c r="A53" s="62">
        <v>46</v>
      </c>
      <c r="B53" s="27" t="s">
        <v>59</v>
      </c>
      <c r="C53" s="28"/>
      <c r="D53" s="28"/>
      <c r="E53" s="28"/>
      <c r="F53" s="36">
        <f>'[1]ЖД 05.17'!D16</f>
        <v>137.84</v>
      </c>
      <c r="G53" s="29"/>
      <c r="H53" s="29">
        <v>84.76</v>
      </c>
      <c r="I53" s="30"/>
      <c r="J53" s="30">
        <v>3.9020000000000001</v>
      </c>
      <c r="K53" s="17">
        <v>7.7169999999999996</v>
      </c>
      <c r="L53" s="17">
        <v>9.2249999999999996</v>
      </c>
      <c r="M53" s="31">
        <v>8.859</v>
      </c>
      <c r="N53" s="32">
        <v>8.4909999999999997</v>
      </c>
      <c r="O53" s="32">
        <v>4.8360000000000003</v>
      </c>
      <c r="P53" s="33">
        <v>4.29</v>
      </c>
      <c r="Q53" s="34">
        <f>'[1]ЖД 05.17'!G16</f>
        <v>3.093</v>
      </c>
      <c r="R53" s="35"/>
      <c r="S53" s="21">
        <f t="shared" si="9"/>
        <v>20.844000000000001</v>
      </c>
      <c r="T53" s="21">
        <f t="shared" si="8"/>
        <v>29.568999999999999</v>
      </c>
      <c r="U53" s="13">
        <f t="shared" si="7"/>
        <v>50.412999999999997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</row>
    <row r="54" spans="1:246" hidden="1" x14ac:dyDescent="0.2">
      <c r="A54" s="62">
        <v>47</v>
      </c>
      <c r="B54" s="27" t="s">
        <v>60</v>
      </c>
      <c r="C54" s="28"/>
      <c r="D54" s="28"/>
      <c r="E54" s="28"/>
      <c r="F54" s="36">
        <f>'[1]ЖД 05.17'!D17</f>
        <v>163.6</v>
      </c>
      <c r="G54" s="29"/>
      <c r="H54" s="29">
        <v>58.9</v>
      </c>
      <c r="I54" s="30"/>
      <c r="J54" s="30">
        <v>3.863</v>
      </c>
      <c r="K54" s="17">
        <v>7.8460000000000001</v>
      </c>
      <c r="L54" s="17">
        <v>7.5190000000000001</v>
      </c>
      <c r="M54" s="31">
        <v>9.49</v>
      </c>
      <c r="N54" s="32">
        <v>9.0850000000000009</v>
      </c>
      <c r="O54" s="32">
        <v>5.0259999999999998</v>
      </c>
      <c r="P54" s="33">
        <v>4.4059999999999997</v>
      </c>
      <c r="Q54" s="34">
        <f>'[1]ЖД 05.17'!G17</f>
        <v>3.1429999999999998</v>
      </c>
      <c r="R54" s="35"/>
      <c r="S54" s="21">
        <f t="shared" si="9"/>
        <v>19.228000000000002</v>
      </c>
      <c r="T54" s="21">
        <f t="shared" si="8"/>
        <v>31.150000000000002</v>
      </c>
      <c r="U54" s="13">
        <f t="shared" si="7"/>
        <v>50.378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</row>
    <row r="55" spans="1:246" hidden="1" x14ac:dyDescent="0.2">
      <c r="A55" s="62">
        <v>48</v>
      </c>
      <c r="B55" s="27" t="s">
        <v>61</v>
      </c>
      <c r="C55" s="28"/>
      <c r="D55" s="28"/>
      <c r="E55" s="28"/>
      <c r="F55" s="36">
        <f>'[1]ЖД 05.17'!D18</f>
        <v>163.19999999999999</v>
      </c>
      <c r="G55" s="29"/>
      <c r="H55" s="29">
        <v>59.2</v>
      </c>
      <c r="I55" s="30"/>
      <c r="J55" s="30">
        <v>3.4159999999999999</v>
      </c>
      <c r="K55" s="17">
        <v>6.5750000000000002</v>
      </c>
      <c r="L55" s="17">
        <v>7.84</v>
      </c>
      <c r="M55" s="31">
        <v>7.63</v>
      </c>
      <c r="N55" s="32">
        <v>6.681</v>
      </c>
      <c r="O55" s="32">
        <v>3.8439999999999999</v>
      </c>
      <c r="P55" s="33">
        <v>3.548</v>
      </c>
      <c r="Q55" s="34">
        <f>'[1]ЖД 05.17'!G18</f>
        <v>2.76</v>
      </c>
      <c r="R55" s="35"/>
      <c r="S55" s="21">
        <f t="shared" si="9"/>
        <v>17.831</v>
      </c>
      <c r="T55" s="21">
        <f t="shared" si="8"/>
        <v>24.463000000000001</v>
      </c>
      <c r="U55" s="13">
        <f t="shared" si="7"/>
        <v>42.293999999999997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</row>
    <row r="56" spans="1:246" hidden="1" x14ac:dyDescent="0.2">
      <c r="A56" s="62">
        <v>49</v>
      </c>
      <c r="B56" s="27" t="s">
        <v>62</v>
      </c>
      <c r="C56" s="28"/>
      <c r="D56" s="28"/>
      <c r="E56" s="28"/>
      <c r="F56" s="36">
        <f>'[1]ЖД 05.17'!D19</f>
        <v>163.1</v>
      </c>
      <c r="G56" s="29"/>
      <c r="H56" s="29">
        <v>59.5</v>
      </c>
      <c r="I56" s="30"/>
      <c r="J56" s="30">
        <v>3.79</v>
      </c>
      <c r="K56" s="17">
        <v>7.2850000000000001</v>
      </c>
      <c r="L56" s="17">
        <v>8.907</v>
      </c>
      <c r="M56" s="31">
        <v>8.4779999999999998</v>
      </c>
      <c r="N56" s="32">
        <v>7.9379999999999997</v>
      </c>
      <c r="O56" s="32">
        <v>3.8340000000000001</v>
      </c>
      <c r="P56" s="33">
        <v>4.6369999999999996</v>
      </c>
      <c r="Q56" s="34">
        <f>'[1]ЖД 05.17'!G19</f>
        <v>3.2280000000000002</v>
      </c>
      <c r="R56" s="35"/>
      <c r="S56" s="21">
        <f t="shared" si="9"/>
        <v>19.981999999999999</v>
      </c>
      <c r="T56" s="21">
        <f t="shared" si="8"/>
        <v>28.115000000000002</v>
      </c>
      <c r="U56" s="13">
        <f t="shared" si="7"/>
        <v>48.097000000000001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</row>
    <row r="57" spans="1:246" hidden="1" x14ac:dyDescent="0.2">
      <c r="A57" s="62">
        <v>50</v>
      </c>
      <c r="B57" s="27" t="s">
        <v>63</v>
      </c>
      <c r="C57" s="28"/>
      <c r="D57" s="28"/>
      <c r="E57" s="28"/>
      <c r="F57" s="36">
        <f>'[1]ЖД 05.17'!D20</f>
        <v>657.1</v>
      </c>
      <c r="G57" s="29"/>
      <c r="H57" s="29">
        <v>351.45</v>
      </c>
      <c r="I57" s="30"/>
      <c r="J57" s="30">
        <v>7.5039999999999996</v>
      </c>
      <c r="K57" s="17">
        <v>14.792</v>
      </c>
      <c r="L57" s="17">
        <v>17.334</v>
      </c>
      <c r="M57" s="31">
        <v>15.449</v>
      </c>
      <c r="N57" s="32">
        <v>14.359</v>
      </c>
      <c r="O57" s="32">
        <v>8.2739999999999991</v>
      </c>
      <c r="P57" s="33">
        <v>7.351</v>
      </c>
      <c r="Q57" s="34">
        <f>'[1]ЖД 05.17'!G20</f>
        <v>5.3369999999999997</v>
      </c>
      <c r="R57" s="35"/>
      <c r="S57" s="21">
        <f t="shared" si="9"/>
        <v>39.629999999999995</v>
      </c>
      <c r="T57" s="21">
        <f t="shared" si="8"/>
        <v>50.769999999999996</v>
      </c>
      <c r="U57" s="13">
        <f t="shared" si="7"/>
        <v>90.399999999999991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</row>
    <row r="58" spans="1:246" hidden="1" x14ac:dyDescent="0.2">
      <c r="A58" s="62">
        <v>51</v>
      </c>
      <c r="B58" s="27" t="s">
        <v>64</v>
      </c>
      <c r="C58" s="28"/>
      <c r="D58" s="28"/>
      <c r="E58" s="28"/>
      <c r="F58" s="36">
        <f>'[1]ЖД 05.17'!D21</f>
        <v>566.1</v>
      </c>
      <c r="G58" s="29"/>
      <c r="H58" s="29">
        <v>341.2</v>
      </c>
      <c r="I58" s="30"/>
      <c r="J58" s="30">
        <v>12.935</v>
      </c>
      <c r="K58" s="17">
        <v>27.818999999999999</v>
      </c>
      <c r="L58" s="17">
        <v>33.012999999999998</v>
      </c>
      <c r="M58" s="31">
        <v>30.536000000000001</v>
      </c>
      <c r="N58" s="32">
        <v>29.978000000000002</v>
      </c>
      <c r="O58" s="32">
        <v>17.225000000000001</v>
      </c>
      <c r="P58" s="33">
        <v>16.733000000000001</v>
      </c>
      <c r="Q58" s="45">
        <f>'[1]ЖД 05.17'!G21</f>
        <v>12.75</v>
      </c>
      <c r="R58" s="35"/>
      <c r="S58" s="21">
        <f t="shared" si="9"/>
        <v>73.766999999999996</v>
      </c>
      <c r="T58" s="21">
        <f t="shared" si="8"/>
        <v>107.22200000000001</v>
      </c>
      <c r="U58" s="13">
        <f t="shared" si="7"/>
        <v>180.989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pans="1:246" hidden="1" x14ac:dyDescent="0.2">
      <c r="A59" s="62">
        <v>52</v>
      </c>
      <c r="B59" s="27" t="s">
        <v>65</v>
      </c>
      <c r="C59" s="28"/>
      <c r="D59" s="28"/>
      <c r="E59" s="28"/>
      <c r="F59" s="36">
        <f>'[1]ЖД 05.17'!D22</f>
        <v>570.5</v>
      </c>
      <c r="G59" s="29"/>
      <c r="H59" s="29">
        <v>531.9</v>
      </c>
      <c r="I59" s="30"/>
      <c r="J59" s="30">
        <v>14.999000000000001</v>
      </c>
      <c r="K59" s="17">
        <v>30.492999999999999</v>
      </c>
      <c r="L59" s="17">
        <v>36.889000000000003</v>
      </c>
      <c r="M59" s="31">
        <v>34.302</v>
      </c>
      <c r="N59" s="32">
        <v>35.262999999999998</v>
      </c>
      <c r="O59" s="32">
        <v>19.163</v>
      </c>
      <c r="P59" s="33">
        <v>18.096</v>
      </c>
      <c r="Q59" s="34">
        <f>'[1]ЖД 05.17'!G22</f>
        <v>13.45</v>
      </c>
      <c r="R59" s="35"/>
      <c r="S59" s="21">
        <f t="shared" si="9"/>
        <v>82.381</v>
      </c>
      <c r="T59" s="21">
        <f t="shared" si="8"/>
        <v>120.274</v>
      </c>
      <c r="U59" s="13">
        <f t="shared" si="7"/>
        <v>202.655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pans="1:246" hidden="1" x14ac:dyDescent="0.2">
      <c r="A60" s="62">
        <v>53</v>
      </c>
      <c r="B60" s="27" t="s">
        <v>66</v>
      </c>
      <c r="C60" s="28"/>
      <c r="D60" s="28"/>
      <c r="E60" s="28"/>
      <c r="F60" s="36">
        <f>'[1]ЖД 05.17'!D23</f>
        <v>568.1</v>
      </c>
      <c r="G60" s="29"/>
      <c r="H60" s="29">
        <v>573.79999999999995</v>
      </c>
      <c r="I60" s="30"/>
      <c r="J60" s="30">
        <v>13.195</v>
      </c>
      <c r="K60" s="17">
        <v>28.542999999999999</v>
      </c>
      <c r="L60" s="17">
        <v>34.235999999999997</v>
      </c>
      <c r="M60" s="31">
        <v>34.213999999999999</v>
      </c>
      <c r="N60" s="32">
        <v>33.259</v>
      </c>
      <c r="O60" s="32">
        <v>17.684999999999999</v>
      </c>
      <c r="P60" s="33">
        <v>16.024999999999999</v>
      </c>
      <c r="Q60" s="34">
        <f>'[1]ЖД 05.17'!G23</f>
        <v>11.542</v>
      </c>
      <c r="R60" s="35"/>
      <c r="S60" s="21">
        <f t="shared" si="9"/>
        <v>75.97399999999999</v>
      </c>
      <c r="T60" s="21">
        <f t="shared" si="8"/>
        <v>112.72499999999999</v>
      </c>
      <c r="U60" s="13">
        <f t="shared" si="7"/>
        <v>188.69899999999998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pans="1:246" hidden="1" x14ac:dyDescent="0.2">
      <c r="A61" s="62">
        <v>54</v>
      </c>
      <c r="B61" s="27" t="s">
        <v>67</v>
      </c>
      <c r="C61" s="28"/>
      <c r="D61" s="28"/>
      <c r="E61" s="28"/>
      <c r="F61" s="46">
        <f>'[1]ЖД 05.17'!D24</f>
        <v>564</v>
      </c>
      <c r="G61" s="29"/>
      <c r="H61" s="29">
        <v>327.60000000000002</v>
      </c>
      <c r="I61" s="30">
        <v>2.95</v>
      </c>
      <c r="J61" s="30">
        <v>11.324</v>
      </c>
      <c r="K61" s="17">
        <v>23.809000000000001</v>
      </c>
      <c r="L61" s="17">
        <v>29.321000000000002</v>
      </c>
      <c r="M61" s="31">
        <v>27.465</v>
      </c>
      <c r="N61" s="32">
        <v>27.167000000000002</v>
      </c>
      <c r="O61" s="32">
        <v>15.222</v>
      </c>
      <c r="P61" s="33">
        <v>14.256</v>
      </c>
      <c r="Q61" s="34">
        <f>'[1]ЖД 05.17'!G24</f>
        <v>10.738</v>
      </c>
      <c r="R61" s="35"/>
      <c r="S61" s="21">
        <f>I61+J61+K61+L61</f>
        <v>67.403999999999996</v>
      </c>
      <c r="T61" s="21">
        <f t="shared" si="8"/>
        <v>94.847999999999999</v>
      </c>
      <c r="U61" s="13">
        <f t="shared" si="7"/>
        <v>162.25200000000001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</row>
    <row r="62" spans="1:246" ht="15.75" hidden="1" customHeight="1" x14ac:dyDescent="0.2">
      <c r="A62" s="62">
        <v>55</v>
      </c>
      <c r="B62" s="58" t="s">
        <v>68</v>
      </c>
      <c r="C62" s="58"/>
      <c r="D62" s="58"/>
      <c r="E62" s="58"/>
      <c r="F62" s="59">
        <f t="shared" ref="F62:U62" si="10">SUM(F6:F61)</f>
        <v>114297.96</v>
      </c>
      <c r="G62" s="59">
        <f t="shared" si="10"/>
        <v>2383.6</v>
      </c>
      <c r="H62" s="59">
        <f t="shared" si="10"/>
        <v>14778.860000000002</v>
      </c>
      <c r="I62" s="59">
        <f t="shared" si="10"/>
        <v>296.41000000000003</v>
      </c>
      <c r="J62" s="59">
        <f t="shared" si="10"/>
        <v>1502.28</v>
      </c>
      <c r="K62" s="59">
        <f t="shared" si="10"/>
        <v>2265.8199999999993</v>
      </c>
      <c r="L62" s="59">
        <f t="shared" si="10"/>
        <v>2731.2889999999989</v>
      </c>
      <c r="M62" s="59">
        <f t="shared" si="10"/>
        <v>3308.4310000000005</v>
      </c>
      <c r="N62" s="59">
        <f t="shared" si="10"/>
        <v>3226.7819999999992</v>
      </c>
      <c r="O62" s="59">
        <f t="shared" si="10"/>
        <v>2624.1039999999994</v>
      </c>
      <c r="P62" s="59">
        <f t="shared" si="10"/>
        <v>1979.6750000000002</v>
      </c>
      <c r="Q62" s="59">
        <f t="shared" si="10"/>
        <v>2357.3519999999994</v>
      </c>
      <c r="R62" s="59">
        <f t="shared" si="10"/>
        <v>422.88099999999997</v>
      </c>
      <c r="S62" s="59">
        <f t="shared" si="10"/>
        <v>6108.6040000000012</v>
      </c>
      <c r="T62" s="59">
        <f t="shared" si="10"/>
        <v>13150.817000000001</v>
      </c>
      <c r="U62" s="59">
        <f t="shared" si="10"/>
        <v>19259.421000000009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</row>
    <row r="63" spans="1:246" x14ac:dyDescent="0.2">
      <c r="B63" s="49"/>
      <c r="C63" s="49"/>
      <c r="D63" s="49"/>
      <c r="E63" s="49"/>
      <c r="F63" s="50"/>
      <c r="G63" s="50"/>
      <c r="H63" s="50"/>
      <c r="I63" s="66"/>
      <c r="J63" s="84"/>
      <c r="K63" s="51"/>
      <c r="L63" s="86"/>
      <c r="M63" s="88"/>
      <c r="N63" s="88"/>
      <c r="O63" s="52"/>
      <c r="P63" s="86"/>
      <c r="Q63" s="86"/>
      <c r="R63" s="86"/>
    </row>
    <row r="65" spans="2:17" x14ac:dyDescent="0.2">
      <c r="B65" s="3" t="s">
        <v>78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2:17" x14ac:dyDescent="0.2">
      <c r="B66" s="3" t="s">
        <v>83</v>
      </c>
    </row>
    <row r="67" spans="2:17" x14ac:dyDescent="0.2">
      <c r="B67" s="3" t="s">
        <v>90</v>
      </c>
    </row>
    <row r="68" spans="2:17" x14ac:dyDescent="0.2">
      <c r="B68" s="3" t="s">
        <v>89</v>
      </c>
    </row>
  </sheetData>
  <mergeCells count="14">
    <mergeCell ref="T2:T4"/>
    <mergeCell ref="U2:U4"/>
    <mergeCell ref="A1:U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I3:R3"/>
    <mergeCell ref="S2:S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2018-07-04T04:30:56Z</dcterms:modified>
</cp:coreProperties>
</file>