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75" windowWidth="15480" windowHeight="11295" tabRatio="792" activeTab="0"/>
  </bookViews>
  <sheets>
    <sheet name="свод Гкал МКД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fullCalcOnLoad="1" fullPrecision="0"/>
</workbook>
</file>

<file path=xl/sharedStrings.xml><?xml version="1.0" encoding="utf-8"?>
<sst xmlns="http://schemas.openxmlformats.org/spreadsheetml/2006/main" count="83" uniqueCount="83">
  <si>
    <t>№ п/п</t>
  </si>
  <si>
    <t>Адрес</t>
  </si>
  <si>
    <t>Общая площадь всех квартир - газовое отопление</t>
  </si>
  <si>
    <t>Газовиков, 1</t>
  </si>
  <si>
    <t>Газовиков, 2</t>
  </si>
  <si>
    <t>Газовиков, 3</t>
  </si>
  <si>
    <t>Газовиков, 4</t>
  </si>
  <si>
    <t>Газовиков, 5</t>
  </si>
  <si>
    <t>Ленина, 14</t>
  </si>
  <si>
    <t xml:space="preserve">Магистральная, 23 </t>
  </si>
  <si>
    <t>Механизаторов, 14</t>
  </si>
  <si>
    <t>Никольская, 1А</t>
  </si>
  <si>
    <t>Никольская, 5</t>
  </si>
  <si>
    <t>Никольская, 5А</t>
  </si>
  <si>
    <t>Никольская, 7</t>
  </si>
  <si>
    <t>Никольская, 9А</t>
  </si>
  <si>
    <t>Попова, 6</t>
  </si>
  <si>
    <t>Садовая, 74</t>
  </si>
  <si>
    <t>Свердлова, 1</t>
  </si>
  <si>
    <t>Свердлова, 2</t>
  </si>
  <si>
    <t>Свердлова, 4</t>
  </si>
  <si>
    <t>Свердлова, 6</t>
  </si>
  <si>
    <t>Свердлова, 10</t>
  </si>
  <si>
    <t>Толстого, 2</t>
  </si>
  <si>
    <t>Толстого, 4</t>
  </si>
  <si>
    <t>МОП отапл.</t>
  </si>
  <si>
    <t>Гкал</t>
  </si>
  <si>
    <t>Всего за отопительный период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</si>
  <si>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</si>
  <si>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</si>
  <si>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</si>
  <si>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</si>
  <si>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</si>
  <si>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</si>
  <si>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</si>
  <si>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</si>
  <si>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 xml:space="preserve">ИТОГО </t>
  </si>
  <si>
    <t>Советская, 5 (кв.сч.)</t>
  </si>
  <si>
    <t>Механизаторов, 28 (кв.сч.)</t>
  </si>
  <si>
    <t>Никольская, 15 (кв.сч.)</t>
  </si>
  <si>
    <t xml:space="preserve"> площадь  юр.лица (при наличии)</t>
  </si>
  <si>
    <t>Буряка, 3Г</t>
  </si>
  <si>
    <t>Толстого, 16</t>
  </si>
  <si>
    <t>Свердлова, 3</t>
  </si>
  <si>
    <t>Попова, 8</t>
  </si>
  <si>
    <t>Садовая,72/1</t>
  </si>
  <si>
    <t>Садовая 23А</t>
  </si>
  <si>
    <t>Никольская, 3/2- №1412 (кв. 1-30), 3/1 -№04516 (кв.31-75)</t>
  </si>
  <si>
    <t>проверка</t>
  </si>
  <si>
    <t>декабрь</t>
  </si>
  <si>
    <t>Менделеева, 30Б</t>
  </si>
  <si>
    <t>Механизаторов, 10</t>
  </si>
  <si>
    <t>Никольская, 13</t>
  </si>
  <si>
    <t>Механизаторов, 16</t>
  </si>
  <si>
    <t>Железнодорожная, 47А</t>
  </si>
  <si>
    <t>Попова, 4</t>
  </si>
  <si>
    <t>Садовая, 76</t>
  </si>
  <si>
    <t>Декабристов, 6 А</t>
  </si>
  <si>
    <t xml:space="preserve">Декабристов, 6 </t>
  </si>
  <si>
    <t>Декабристов, 12</t>
  </si>
  <si>
    <t>Магистральная, 19А</t>
  </si>
  <si>
    <t>Менделеева, 53</t>
  </si>
  <si>
    <t>Садовая, 80А</t>
  </si>
  <si>
    <t>Таежная, 18А</t>
  </si>
  <si>
    <t>Попова, 4А</t>
  </si>
  <si>
    <t>Железнодорожная, 47</t>
  </si>
  <si>
    <t>Менделеева, 36</t>
  </si>
  <si>
    <t>Менделеева, 49</t>
  </si>
  <si>
    <t>Студенческая,16/1</t>
  </si>
  <si>
    <t xml:space="preserve">ООО "Комфорт" СВОД Гкал по показаниям счетчик за 2021-2022 гг.(полностью с дома) </t>
  </si>
  <si>
    <t>с 23.09.21 по 21.10.21</t>
  </si>
  <si>
    <t>с 10.09.21 по 22.09.21</t>
  </si>
  <si>
    <t>с 22.10.21 по 21.11.21</t>
  </si>
  <si>
    <t>с 22.11.21 по 20.12.21</t>
  </si>
  <si>
    <t>с 21.12.21 по 20.01.22</t>
  </si>
  <si>
    <t>с 21.01.22 по 19.02.22</t>
  </si>
  <si>
    <t>с 20.02.22 по 22.03.22</t>
  </si>
  <si>
    <t>с 23.03.22 по 21.04.22</t>
  </si>
  <si>
    <t>с 22.04.22 по 16.05.22</t>
  </si>
  <si>
    <t>июнь (май)</t>
  </si>
  <si>
    <t>с 17.05.22 по 25.05.22</t>
  </si>
  <si>
    <t>2021г сентябрь-декабрь</t>
  </si>
  <si>
    <t>2022г январь-июнь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</si>
</sst>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0000"/>
    <numFmt numFmtId="184" formatCode="#,##0.00000"/>
    <numFmt numFmtId="185" formatCode="0.000000"/>
    <numFmt numFmtId="186" formatCode="#,##0.000"/>
    <numFmt numFmtId="187" formatCode="0.0000"/>
    <numFmt numFmtId="188" formatCode="#,##0.000000"/>
    <numFmt numFmtId="189" formatCode="#,##0.0000"/>
    <numFmt numFmtId="190" formatCode="0.00000000"/>
    <numFmt numFmtId="191" formatCode="0.0000000"/>
    <numFmt numFmtId="192" formatCode="0.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"/>
    <numFmt numFmtId="199" formatCode="_-* #,##0.0_р_._-;\-* #,##0.0_р_._-;_-* &quot;-&quot;??_р_._-;_-@_-"/>
    <numFmt numFmtId="200" formatCode="_-* #,##0_р_._-;\-* #,##0_р_._-;_-* &quot;-&quot;??_р_._-;_-@_-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[$-FC19]d\ mmmm\ yyyy\ &quot;г.&quot;"/>
    <numFmt numFmtId="207" formatCode="_-* #,##0.000_р_._-;\-* #,##0.000_р_._-;_-* &quot;-&quot;??_р_._-;_-@_-"/>
    <numFmt numFmtId="208" formatCode="_-* #,##0.0000_р_._-;\-* #,##0.0000_р_._-;_-* &quot;-&quot;??_р_._-;_-@_-"/>
    <numFmt numFmtId="209" formatCode="_-* #,##0.00000_р_._-;\-* #,##0.00000_р_._-;_-* &quot;-&quot;??_р_._-;_-@_-"/>
    <numFmt numFmtId="210" formatCode="_-* #,##0.000000_р_._-;\-* #,##0.000000_р_._-;_-* &quot;-&quot;??_р_._-;_-@_-"/>
    <numFmt numFmtId="211" formatCode="_-* #,##0.0000000_р_._-;\-* #,##0.0000000_р_._-;_-* &quot;-&quot;??_р_._-;_-@_-"/>
    <numFmt numFmtId="212" formatCode="#,##0.0000000"/>
  </numFmts>
  <fonts count="56">
    <font>
      <sz val="10"/>
      <name val="Arial Cyr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name val="Arial Cyr"/>
      <family val="0"/>
    </font>
    <font>
      <sz val="12"/>
      <color indexed="9"/>
      <name val="Times New Roman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>
      <alignment horizontal="right" vertical="center"/>
      <protection/>
    </xf>
    <xf numFmtId="0" fontId="36" fillId="19" borderId="0">
      <alignment horizontal="right" vertical="center"/>
      <protection/>
    </xf>
    <xf numFmtId="0" fontId="37" fillId="20" borderId="0">
      <alignment horizontal="right" vertical="center"/>
      <protection/>
    </xf>
    <xf numFmtId="0" fontId="37" fillId="20" borderId="0">
      <alignment horizontal="right"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7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1" xfId="57" applyNumberFormat="1" applyFont="1" applyFill="1" applyBorder="1" applyAlignment="1">
      <alignment horizontal="center" vertical="center"/>
      <protection/>
    </xf>
    <xf numFmtId="0" fontId="12" fillId="0" borderId="0" xfId="57" applyFont="1" applyFill="1">
      <alignment/>
      <protection/>
    </xf>
    <xf numFmtId="0" fontId="13" fillId="0" borderId="0" xfId="57" applyFont="1" applyFill="1">
      <alignment/>
      <protection/>
    </xf>
    <xf numFmtId="4" fontId="11" fillId="0" borderId="0" xfId="0" applyNumberFormat="1" applyFont="1" applyAlignment="1">
      <alignment/>
    </xf>
    <xf numFmtId="186" fontId="0" fillId="0" borderId="0" xfId="0" applyNumberFormat="1" applyAlignment="1">
      <alignment/>
    </xf>
    <xf numFmtId="2" fontId="5" fillId="0" borderId="0" xfId="57" applyNumberFormat="1" applyFont="1" applyFill="1" applyAlignment="1">
      <alignment horizontal="center" vertical="center"/>
      <protection/>
    </xf>
    <xf numFmtId="182" fontId="5" fillId="0" borderId="12" xfId="57" applyNumberFormat="1" applyFont="1" applyFill="1" applyBorder="1" applyAlignment="1">
      <alignment horizontal="center" vertical="center"/>
      <protection/>
    </xf>
    <xf numFmtId="182" fontId="5" fillId="0" borderId="13" xfId="57" applyNumberFormat="1" applyFont="1" applyFill="1" applyBorder="1" applyAlignment="1">
      <alignment horizontal="center" vertical="center"/>
      <protection/>
    </xf>
    <xf numFmtId="1" fontId="5" fillId="0" borderId="0" xfId="57" applyNumberFormat="1" applyFont="1" applyFill="1" applyAlignment="1">
      <alignment horizontal="center" vertical="center"/>
      <protection/>
    </xf>
    <xf numFmtId="1" fontId="5" fillId="0" borderId="0" xfId="57" applyNumberFormat="1" applyFont="1" applyFill="1" applyAlignment="1">
      <alignment horizontal="center" vertical="center" wrapText="1"/>
      <protection/>
    </xf>
    <xf numFmtId="1" fontId="5" fillId="0" borderId="12" xfId="57" applyNumberFormat="1" applyFont="1" applyFill="1" applyBorder="1" applyAlignment="1">
      <alignment horizontal="center" vertical="center"/>
      <protection/>
    </xf>
    <xf numFmtId="1" fontId="5" fillId="0" borderId="13" xfId="57" applyNumberFormat="1" applyFont="1" applyFill="1" applyBorder="1" applyAlignment="1">
      <alignment horizontal="center" vertical="center"/>
      <protection/>
    </xf>
    <xf numFmtId="1" fontId="5" fillId="0" borderId="14" xfId="57" applyNumberFormat="1" applyFont="1" applyFill="1" applyBorder="1" applyAlignment="1">
      <alignment horizontal="center" vertical="center"/>
      <protection/>
    </xf>
    <xf numFmtId="1" fontId="5" fillId="0" borderId="11" xfId="57" applyNumberFormat="1" applyFont="1" applyFill="1" applyBorder="1" applyAlignment="1">
      <alignment horizontal="center" vertical="center"/>
      <protection/>
    </xf>
    <xf numFmtId="2" fontId="10" fillId="0" borderId="12" xfId="57" applyNumberFormat="1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left" vertical="center"/>
      <protection/>
    </xf>
    <xf numFmtId="4" fontId="5" fillId="0" borderId="10" xfId="57" applyNumberFormat="1" applyFont="1" applyFill="1" applyBorder="1" applyAlignment="1">
      <alignment horizontal="center" vertical="center"/>
      <protection/>
    </xf>
    <xf numFmtId="186" fontId="5" fillId="0" borderId="12" xfId="57" applyNumberFormat="1" applyFont="1" applyFill="1" applyBorder="1" applyAlignment="1">
      <alignment horizontal="center" vertical="center"/>
      <protection/>
    </xf>
    <xf numFmtId="4" fontId="5" fillId="0" borderId="12" xfId="57" applyNumberFormat="1" applyFont="1" applyFill="1" applyBorder="1" applyAlignment="1">
      <alignment horizontal="center" vertical="center"/>
      <protection/>
    </xf>
    <xf numFmtId="4" fontId="5" fillId="0" borderId="10" xfId="57" applyNumberFormat="1" applyFont="1" applyBorder="1" applyAlignment="1">
      <alignment horizontal="center" vertical="center"/>
      <protection/>
    </xf>
    <xf numFmtId="4" fontId="5" fillId="0" borderId="15" xfId="57" applyNumberFormat="1" applyFont="1" applyFill="1" applyBorder="1" applyAlignment="1">
      <alignment horizontal="center" vertical="center"/>
      <protection/>
    </xf>
    <xf numFmtId="4" fontId="5" fillId="0" borderId="16" xfId="57" applyNumberFormat="1" applyFont="1" applyBorder="1" applyAlignment="1">
      <alignment horizontal="center" vertical="center"/>
      <protection/>
    </xf>
    <xf numFmtId="4" fontId="5" fillId="0" borderId="17" xfId="57" applyNumberFormat="1" applyFont="1" applyFill="1" applyBorder="1" applyAlignment="1">
      <alignment horizontal="center" vertical="center"/>
      <protection/>
    </xf>
    <xf numFmtId="186" fontId="10" fillId="0" borderId="12" xfId="57" applyNumberFormat="1" applyFont="1" applyFill="1" applyBorder="1" applyAlignment="1">
      <alignment horizontal="center" vertical="center"/>
      <protection/>
    </xf>
    <xf numFmtId="2" fontId="10" fillId="0" borderId="0" xfId="57" applyNumberFormat="1" applyFont="1" applyFill="1" applyAlignment="1">
      <alignment horizontal="center" vertical="center"/>
      <protection/>
    </xf>
    <xf numFmtId="0" fontId="8" fillId="0" borderId="0" xfId="59" applyFont="1" applyFill="1" applyBorder="1" applyAlignment="1">
      <alignment horizontal="right" vertical="center"/>
      <protection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1" fontId="5" fillId="34" borderId="13" xfId="57" applyNumberFormat="1" applyFont="1" applyFill="1" applyBorder="1" applyAlignment="1">
      <alignment horizontal="center" vertical="center"/>
      <protection/>
    </xf>
    <xf numFmtId="4" fontId="4" fillId="34" borderId="11" xfId="57" applyNumberFormat="1" applyFont="1" applyFill="1" applyBorder="1" applyAlignment="1">
      <alignment horizontal="center" vertical="center"/>
      <protection/>
    </xf>
    <xf numFmtId="186" fontId="10" fillId="34" borderId="12" xfId="57" applyNumberFormat="1" applyFont="1" applyFill="1" applyBorder="1" applyAlignment="1">
      <alignment horizontal="center" vertical="center"/>
      <protection/>
    </xf>
    <xf numFmtId="4" fontId="11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2" fontId="10" fillId="0" borderId="12" xfId="5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1" fontId="5" fillId="0" borderId="10" xfId="57" applyNumberFormat="1" applyFont="1" applyFill="1" applyBorder="1" applyAlignment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2" fontId="54" fillId="0" borderId="12" xfId="57" applyNumberFormat="1" applyFont="1" applyFill="1" applyBorder="1" applyAlignment="1">
      <alignment horizontal="center" vertical="center"/>
      <protection/>
    </xf>
    <xf numFmtId="186" fontId="54" fillId="0" borderId="12" xfId="5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182" fontId="54" fillId="0" borderId="12" xfId="57" applyNumberFormat="1" applyFont="1" applyFill="1" applyBorder="1" applyAlignment="1" applyProtection="1">
      <alignment horizontal="center" vertical="center"/>
      <protection locked="0"/>
    </xf>
    <xf numFmtId="182" fontId="5" fillId="0" borderId="12" xfId="57" applyNumberFormat="1" applyFont="1" applyFill="1" applyBorder="1" applyAlignment="1">
      <alignment horizontal="center" vertical="center" wrapText="1"/>
      <protection/>
    </xf>
    <xf numFmtId="182" fontId="5" fillId="0" borderId="18" xfId="57" applyNumberFormat="1" applyFont="1" applyFill="1" applyBorder="1" applyAlignment="1">
      <alignment horizontal="center" vertical="center"/>
      <protection/>
    </xf>
    <xf numFmtId="182" fontId="54" fillId="0" borderId="19" xfId="0" applyNumberFormat="1" applyFont="1" applyFill="1" applyBorder="1" applyAlignment="1">
      <alignment horizontal="center" vertical="center"/>
    </xf>
    <xf numFmtId="182" fontId="54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54" fillId="0" borderId="20" xfId="57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186" fontId="11" fillId="0" borderId="0" xfId="0" applyNumberFormat="1" applyFont="1" applyAlignment="1">
      <alignment/>
    </xf>
    <xf numFmtId="182" fontId="5" fillId="0" borderId="21" xfId="57" applyNumberFormat="1" applyFont="1" applyFill="1" applyBorder="1" applyAlignment="1">
      <alignment horizontal="center" vertical="center"/>
      <protection/>
    </xf>
    <xf numFmtId="182" fontId="5" fillId="0" borderId="21" xfId="57" applyNumberFormat="1" applyFont="1" applyFill="1" applyBorder="1" applyAlignment="1">
      <alignment horizontal="center" vertical="center" wrapText="1"/>
      <protection/>
    </xf>
    <xf numFmtId="186" fontId="54" fillId="0" borderId="12" xfId="57" applyNumberFormat="1" applyFont="1" applyFill="1" applyBorder="1" applyAlignment="1" applyProtection="1">
      <alignment horizontal="center" vertical="center"/>
      <protection hidden="1"/>
    </xf>
    <xf numFmtId="182" fontId="5" fillId="0" borderId="12" xfId="57" applyNumberFormat="1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center" vertical="center" wrapText="1"/>
    </xf>
    <xf numFmtId="2" fontId="5" fillId="0" borderId="0" xfId="57" applyNumberFormat="1" applyFont="1" applyFill="1" applyAlignment="1">
      <alignment horizontal="center" vertical="center" wrapText="1"/>
      <protection/>
    </xf>
    <xf numFmtId="182" fontId="5" fillId="0" borderId="12" xfId="57" applyNumberFormat="1" applyFont="1" applyFill="1" applyBorder="1" applyAlignment="1">
      <alignment horizontal="center" vertical="center" wrapText="1"/>
      <protection/>
    </xf>
    <xf numFmtId="2" fontId="9" fillId="0" borderId="0" xfId="57" applyNumberFormat="1" applyFont="1" applyFill="1" applyBorder="1" applyAlignment="1">
      <alignment horizontal="center" vertical="center"/>
      <protection/>
    </xf>
    <xf numFmtId="2" fontId="5" fillId="0" borderId="12" xfId="57" applyNumberFormat="1" applyFont="1" applyFill="1" applyBorder="1" applyAlignment="1">
      <alignment horizontal="center" vertical="center" wrapText="1"/>
      <protection/>
    </xf>
    <xf numFmtId="2" fontId="5" fillId="0" borderId="13" xfId="57" applyNumberFormat="1" applyFont="1" applyFill="1" applyBorder="1" applyAlignment="1">
      <alignment horizontal="center" vertical="center" wrapText="1"/>
      <protection/>
    </xf>
    <xf numFmtId="2" fontId="5" fillId="34" borderId="11" xfId="57" applyNumberFormat="1" applyFont="1" applyFill="1" applyBorder="1" applyAlignment="1">
      <alignment horizontal="center" vertical="center" wrapText="1"/>
      <protection/>
    </xf>
    <xf numFmtId="2" fontId="5" fillId="34" borderId="22" xfId="57" applyNumberFormat="1" applyFont="1" applyFill="1" applyBorder="1" applyAlignment="1">
      <alignment horizontal="center" vertical="center" wrapText="1"/>
      <protection/>
    </xf>
    <xf numFmtId="2" fontId="5" fillId="34" borderId="19" xfId="57" applyNumberFormat="1" applyFont="1" applyFill="1" applyBorder="1" applyAlignment="1">
      <alignment horizontal="center" vertical="center" wrapText="1"/>
      <protection/>
    </xf>
    <xf numFmtId="2" fontId="5" fillId="0" borderId="18" xfId="57" applyNumberFormat="1" applyFont="1" applyFill="1" applyBorder="1" applyAlignment="1">
      <alignment horizontal="center" vertical="center" wrapText="1"/>
      <protection/>
    </xf>
    <xf numFmtId="2" fontId="5" fillId="0" borderId="23" xfId="57" applyNumberFormat="1" applyFont="1" applyFill="1" applyBorder="1" applyAlignment="1">
      <alignment horizontal="center" vertical="center" wrapText="1"/>
      <protection/>
    </xf>
    <xf numFmtId="2" fontId="5" fillId="0" borderId="24" xfId="57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11" xfId="34"/>
    <cellStyle name="S13" xfId="35"/>
    <cellStyle name="S1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8;&#1069;%20&#1076;&#1083;&#1103;%20&#1053;&#1072;&#1090;&#1072;&#1083;&#1080;-&#1084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6;&#1090;&#1086;&#1087;&#1083;&#1077;&#1085;&#1080;&#1103;%20&#1052;&#1054;&#1055;%202012%20&#1075;.(&#107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1\&#1072;&#1085;&#1103;\&#1044;&#1086;&#1082;&#1091;&#1084;&#1077;&#1085;&#1090;&#1099;%20&#1053;&#1072;&#1090;&#1072;\&#1058;&#1045;&#1055;&#1051;&#1054;\&#1058;&#1045;&#1055;&#1051;&#1054;%202015-2016\&#1077;&#1078;&#1077;&#1084;&#1077;&#1089;&#1103;&#1095;&#1085;&#1099;&#1081;%20&#1088;&#1072;&#1089;&#1095;&#1077;&#1090;%202015-2016\&#1056;&#1072;&#1089;&#1095;&#1077;&#1090;%20&#1058;&#1069;%20&#1076;&#1083;&#1103;%20&#1053;&#1072;&#1090;&#1072;&#1083;&#1080;-&#1084;&#1086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1\&#1072;&#1085;&#1103;\&#1044;&#1086;&#1082;&#1091;&#1084;&#1077;&#1085;&#1090;&#1099;%20&#1053;&#1072;&#1090;&#1072;\&#1058;&#1045;&#1055;&#1051;&#1054;\&#1058;&#1045;&#1055;&#1051;&#1054;%202015-2016\&#1077;&#1078;&#1077;&#1084;&#1077;&#1089;&#1103;&#1095;&#1085;&#1099;&#1081;%20&#1088;&#1072;&#1089;&#1095;&#1077;&#1090;%202015-2016\&#1056;&#1072;&#1089;&#1095;&#1077;&#1090;%20&#1086;&#1090;&#1086;&#1087;&#1083;&#1077;&#1085;&#1080;&#1103;%20&#1052;&#1054;&#1055;%202012%20&#1075;.(&#10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"/>
      <sheetName val="окт"/>
      <sheetName val="ноя"/>
      <sheetName val="Донач"/>
      <sheetName val="дек"/>
      <sheetName val="дек (2)"/>
      <sheetName val="ДЕК реал"/>
      <sheetName val="ДЕК донач"/>
      <sheetName val="Янв факт(1)"/>
      <sheetName val="янв факт(2)"/>
      <sheetName val="янв факт(общ в руб)"/>
      <sheetName val="Январь (общ в Гк)"/>
      <sheetName val="Февраль"/>
      <sheetName val="Март"/>
      <sheetName val="прил М56А"/>
      <sheetName val="апрель"/>
      <sheetName val="май"/>
      <sheetName val="июнь"/>
      <sheetName val="СВОД ОП"/>
      <sheetName val="Гкал 2012 "/>
      <sheetName val="Гкал 2011"/>
      <sheetName val="Гкал 2011-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"/>
      <sheetName val="Окт"/>
      <sheetName val="Ноя"/>
      <sheetName val="ДЕК"/>
      <sheetName val="ЯНВ"/>
      <sheetName val="февр"/>
      <sheetName val="март"/>
      <sheetName val="апрель"/>
      <sheetName val="свод"/>
      <sheetName val="се"/>
      <sheetName val="ок"/>
      <sheetName val="но"/>
      <sheetName val="де"/>
      <sheetName val="ян"/>
      <sheetName val="фев"/>
      <sheetName val="мар"/>
      <sheetName val="Апр"/>
      <sheetName val="май"/>
      <sheetName val="июнь"/>
      <sheetName val="свод (пр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нт"/>
      <sheetName val="окт"/>
      <sheetName val="ноя"/>
      <sheetName val="Донач"/>
      <sheetName val="дек"/>
      <sheetName val="дек (2)"/>
      <sheetName val="ДЕК реал"/>
      <sheetName val="ДЕК донач"/>
      <sheetName val="Янв факт(1)"/>
      <sheetName val="янв факт(2)"/>
      <sheetName val="янв факт(общ в руб)"/>
      <sheetName val="Январь (общ в Гк)"/>
      <sheetName val="Февраль"/>
      <sheetName val="Март"/>
      <sheetName val="прил М56А"/>
      <sheetName val="апрель"/>
      <sheetName val="май"/>
      <sheetName val="июнь"/>
      <sheetName val="СВОД ОП"/>
      <sheetName val="Гкал 2012 "/>
      <sheetName val="Гкал 2011"/>
      <sheetName val="Гкал 2011-20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"/>
      <sheetName val="Окт"/>
      <sheetName val="Ноя"/>
      <sheetName val="ДЕК"/>
      <sheetName val="ЯНВ"/>
      <sheetName val="февр"/>
      <sheetName val="март"/>
      <sheetName val="апрель"/>
      <sheetName val="свод"/>
      <sheetName val="се"/>
      <sheetName val="ок"/>
      <sheetName val="но"/>
      <sheetName val="де"/>
      <sheetName val="ян"/>
      <sheetName val="фев"/>
      <sheetName val="мар"/>
      <sheetName val="Апр"/>
      <sheetName val="май"/>
      <sheetName val="июнь"/>
      <sheetName val="свод (п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Q64"/>
  <sheetViews>
    <sheetView tabSelected="1" zoomScale="80" zoomScaleNormal="80" zoomScalePageLayoutView="0" workbookViewId="0" topLeftCell="A3">
      <pane xSplit="21075" ySplit="900" topLeftCell="U19" activePane="bottomLeft" state="split"/>
      <selection pane="topLeft" activeCell="P5" sqref="P1:P16384"/>
      <selection pane="topRight" activeCell="W17" sqref="W17"/>
      <selection pane="bottomLeft" activeCell="S51" sqref="S51"/>
      <selection pane="bottomRight" activeCell="U25" sqref="U25"/>
    </sheetView>
  </sheetViews>
  <sheetFormatPr defaultColWidth="9.00390625" defaultRowHeight="12.75"/>
  <cols>
    <col min="1" max="1" width="9.125" style="29" customWidth="1"/>
    <col min="2" max="2" width="21.125" style="0" customWidth="1"/>
    <col min="3" max="3" width="10.625" style="0" customWidth="1"/>
    <col min="4" max="4" width="9.875" style="36" customWidth="1"/>
    <col min="5" max="5" width="9.375" style="0" customWidth="1"/>
    <col min="6" max="6" width="12.00390625" style="52" customWidth="1"/>
    <col min="7" max="7" width="10.375" style="41" customWidth="1"/>
    <col min="8" max="8" width="11.00390625" style="41" customWidth="1"/>
    <col min="9" max="9" width="12.00390625" style="41" customWidth="1"/>
    <col min="10" max="10" width="11.125" style="41" customWidth="1"/>
    <col min="11" max="11" width="10.625" style="41" customWidth="1"/>
    <col min="12" max="12" width="10.125" style="41" customWidth="1"/>
    <col min="13" max="13" width="12.125" style="41" customWidth="1"/>
    <col min="14" max="14" width="10.375" style="41" bestFit="1" customWidth="1"/>
    <col min="15" max="17" width="11.875" style="41" customWidth="1"/>
    <col min="18" max="18" width="13.00390625" style="38" customWidth="1"/>
    <col min="19" max="19" width="34.125" style="0" customWidth="1"/>
    <col min="20" max="20" width="22.25390625" style="0" customWidth="1"/>
  </cols>
  <sheetData>
    <row r="1" spans="1:251" ht="15.75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12.75" customHeight="1">
      <c r="A2" s="64" t="s">
        <v>0</v>
      </c>
      <c r="B2" s="64" t="s">
        <v>1</v>
      </c>
      <c r="C2" s="65" t="s">
        <v>2</v>
      </c>
      <c r="D2" s="66" t="s">
        <v>40</v>
      </c>
      <c r="E2" s="65" t="s">
        <v>25</v>
      </c>
      <c r="F2" s="69" t="s">
        <v>26</v>
      </c>
      <c r="G2" s="70"/>
      <c r="H2" s="70"/>
      <c r="I2" s="70"/>
      <c r="J2" s="70"/>
      <c r="K2" s="70"/>
      <c r="L2" s="70"/>
      <c r="M2" s="70"/>
      <c r="N2" s="70"/>
      <c r="O2" s="71"/>
      <c r="P2" s="60" t="s">
        <v>81</v>
      </c>
      <c r="Q2" s="60" t="s">
        <v>82</v>
      </c>
      <c r="R2" s="62" t="s">
        <v>27</v>
      </c>
      <c r="S2" s="7"/>
      <c r="T2" s="61"/>
      <c r="U2" s="61"/>
      <c r="V2" s="6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2.75" customHeight="1">
      <c r="A3" s="64"/>
      <c r="B3" s="64"/>
      <c r="C3" s="65"/>
      <c r="D3" s="67"/>
      <c r="E3" s="65"/>
      <c r="F3" s="48" t="s">
        <v>28</v>
      </c>
      <c r="G3" s="8" t="s">
        <v>29</v>
      </c>
      <c r="H3" s="8" t="s">
        <v>30</v>
      </c>
      <c r="I3" s="8" t="s">
        <v>49</v>
      </c>
      <c r="J3" s="56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79</v>
      </c>
      <c r="P3" s="60"/>
      <c r="Q3" s="60"/>
      <c r="R3" s="62"/>
      <c r="S3" s="7"/>
      <c r="T3" s="61"/>
      <c r="U3" s="61"/>
      <c r="V3" s="61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33.75" customHeight="1">
      <c r="A4" s="64"/>
      <c r="B4" s="64"/>
      <c r="C4" s="65"/>
      <c r="D4" s="68"/>
      <c r="E4" s="65"/>
      <c r="F4" s="47" t="s">
        <v>71</v>
      </c>
      <c r="G4" s="47" t="s">
        <v>70</v>
      </c>
      <c r="H4" s="47" t="s">
        <v>72</v>
      </c>
      <c r="I4" s="47" t="s">
        <v>73</v>
      </c>
      <c r="J4" s="57" t="s">
        <v>74</v>
      </c>
      <c r="K4" s="57" t="s">
        <v>75</v>
      </c>
      <c r="L4" s="57" t="s">
        <v>76</v>
      </c>
      <c r="M4" s="57" t="s">
        <v>77</v>
      </c>
      <c r="N4" s="57" t="s">
        <v>78</v>
      </c>
      <c r="O4" s="57" t="s">
        <v>80</v>
      </c>
      <c r="P4" s="60"/>
      <c r="Q4" s="60"/>
      <c r="R4" s="62"/>
      <c r="S4" s="10"/>
      <c r="T4" s="10"/>
      <c r="U4" s="11"/>
      <c r="V4" s="11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ht="12.75">
      <c r="A5" s="12">
        <v>1</v>
      </c>
      <c r="B5" s="12">
        <v>2</v>
      </c>
      <c r="C5" s="13">
        <v>3</v>
      </c>
      <c r="D5" s="31">
        <v>4</v>
      </c>
      <c r="E5" s="39">
        <v>5</v>
      </c>
      <c r="F5" s="12">
        <v>6</v>
      </c>
      <c r="G5" s="12">
        <v>7</v>
      </c>
      <c r="H5" s="14">
        <v>8</v>
      </c>
      <c r="I5" s="14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2">
        <v>16</v>
      </c>
      <c r="Q5" s="12">
        <v>17</v>
      </c>
      <c r="R5" s="15">
        <v>18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2.75">
      <c r="A6" s="30">
        <v>1</v>
      </c>
      <c r="B6" s="17" t="s">
        <v>41</v>
      </c>
      <c r="C6" s="2">
        <v>1079.05</v>
      </c>
      <c r="D6" s="32"/>
      <c r="E6" s="18">
        <v>82.4</v>
      </c>
      <c r="F6" s="49">
        <v>4.552</v>
      </c>
      <c r="G6" s="53">
        <v>12.571</v>
      </c>
      <c r="H6" s="43">
        <v>21.37</v>
      </c>
      <c r="I6" s="43">
        <v>25.426</v>
      </c>
      <c r="J6" s="58">
        <v>31.227</v>
      </c>
      <c r="K6" s="44">
        <v>27.453</v>
      </c>
      <c r="L6" s="44">
        <v>24.951</v>
      </c>
      <c r="M6" s="43">
        <v>16.887</v>
      </c>
      <c r="N6" s="43">
        <v>8.431</v>
      </c>
      <c r="O6" s="46">
        <v>1.618</v>
      </c>
      <c r="P6" s="59">
        <f>F6+G6+H6+I6</f>
        <v>63.919</v>
      </c>
      <c r="Q6" s="59">
        <f>J6+K6+L6+M6+N6+O6</f>
        <v>110.567</v>
      </c>
      <c r="R6" s="37">
        <f>F6+G6+H6+I6+J6+K6+L6+M6+N6+O6</f>
        <v>174.486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2.75">
      <c r="A7" s="30">
        <v>2</v>
      </c>
      <c r="B7" s="17" t="s">
        <v>3</v>
      </c>
      <c r="C7" s="2">
        <v>4293.3</v>
      </c>
      <c r="D7" s="32">
        <v>246.3</v>
      </c>
      <c r="E7" s="22">
        <v>426.6</v>
      </c>
      <c r="F7" s="50">
        <v>15.488</v>
      </c>
      <c r="G7" s="53">
        <v>64.199</v>
      </c>
      <c r="H7" s="43">
        <v>97.18</v>
      </c>
      <c r="I7" s="43">
        <v>116.666</v>
      </c>
      <c r="J7" s="58">
        <v>156.793</v>
      </c>
      <c r="K7" s="44">
        <v>125.148</v>
      </c>
      <c r="L7" s="44">
        <v>107.712</v>
      </c>
      <c r="M7" s="43">
        <v>71.728</v>
      </c>
      <c r="N7" s="43">
        <v>36.101</v>
      </c>
      <c r="O7" s="46">
        <v>4.682</v>
      </c>
      <c r="P7" s="59">
        <f aca="true" t="shared" si="0" ref="P7:P56">F7+G7+H7+I7</f>
        <v>293.533</v>
      </c>
      <c r="Q7" s="59">
        <f aca="true" t="shared" si="1" ref="Q7:Q56">J7+K7+L7+M7+N7+O7</f>
        <v>502.164</v>
      </c>
      <c r="R7" s="37">
        <f aca="true" t="shared" si="2" ref="R7:R56">F7+G7+H7+I7+J7+K7+L7+M7+N7+O7</f>
        <v>795.697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2.75">
      <c r="A8" s="30">
        <v>3</v>
      </c>
      <c r="B8" s="17" t="s">
        <v>4</v>
      </c>
      <c r="C8" s="2">
        <v>4711.1</v>
      </c>
      <c r="D8" s="32">
        <v>215.9</v>
      </c>
      <c r="E8" s="20">
        <v>400</v>
      </c>
      <c r="F8" s="50">
        <v>26.897</v>
      </c>
      <c r="G8" s="53">
        <v>61.13</v>
      </c>
      <c r="H8" s="43">
        <v>92.027</v>
      </c>
      <c r="I8" s="43">
        <v>106.864</v>
      </c>
      <c r="J8" s="58">
        <v>134.073</v>
      </c>
      <c r="K8" s="44">
        <v>111.839</v>
      </c>
      <c r="L8" s="44">
        <v>94.839</v>
      </c>
      <c r="M8" s="43">
        <v>65.137</v>
      </c>
      <c r="N8" s="43">
        <v>32.085</v>
      </c>
      <c r="O8" s="46">
        <v>4.635</v>
      </c>
      <c r="P8" s="59">
        <f t="shared" si="0"/>
        <v>286.918</v>
      </c>
      <c r="Q8" s="59">
        <f t="shared" si="1"/>
        <v>442.608</v>
      </c>
      <c r="R8" s="37">
        <f t="shared" si="2"/>
        <v>729.526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2.75">
      <c r="A9" s="30">
        <v>4</v>
      </c>
      <c r="B9" s="17" t="s">
        <v>5</v>
      </c>
      <c r="C9" s="2">
        <v>1944.7</v>
      </c>
      <c r="D9" s="32"/>
      <c r="E9" s="20">
        <v>165.2</v>
      </c>
      <c r="F9" s="50">
        <v>10.334</v>
      </c>
      <c r="G9" s="53">
        <v>30.99</v>
      </c>
      <c r="H9" s="43">
        <v>50.643</v>
      </c>
      <c r="I9" s="43">
        <v>57.715</v>
      </c>
      <c r="J9" s="58">
        <v>66.533</v>
      </c>
      <c r="K9" s="44">
        <v>55.412</v>
      </c>
      <c r="L9" s="44">
        <v>48.179</v>
      </c>
      <c r="M9" s="43">
        <v>32.077</v>
      </c>
      <c r="N9" s="43">
        <v>15.74</v>
      </c>
      <c r="O9" s="46">
        <v>0</v>
      </c>
      <c r="P9" s="59">
        <f t="shared" si="0"/>
        <v>149.682</v>
      </c>
      <c r="Q9" s="59">
        <f t="shared" si="1"/>
        <v>217.941</v>
      </c>
      <c r="R9" s="37">
        <f t="shared" si="2"/>
        <v>367.623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2.75">
      <c r="A10" s="30">
        <v>5</v>
      </c>
      <c r="B10" s="17" t="s">
        <v>6</v>
      </c>
      <c r="C10" s="2">
        <v>4780.3</v>
      </c>
      <c r="D10" s="32">
        <v>74</v>
      </c>
      <c r="E10" s="23">
        <v>395.5</v>
      </c>
      <c r="F10" s="50">
        <v>22.417</v>
      </c>
      <c r="G10" s="53">
        <v>80.252</v>
      </c>
      <c r="H10" s="43">
        <v>118.06</v>
      </c>
      <c r="I10" s="43">
        <v>138.699</v>
      </c>
      <c r="J10" s="58">
        <v>173.003</v>
      </c>
      <c r="K10" s="44">
        <v>141.837</v>
      </c>
      <c r="L10" s="44">
        <v>123.905</v>
      </c>
      <c r="M10" s="43">
        <v>81.803</v>
      </c>
      <c r="N10" s="43">
        <v>40.825</v>
      </c>
      <c r="O10" s="46">
        <v>7.993</v>
      </c>
      <c r="P10" s="59">
        <f t="shared" si="0"/>
        <v>359.428</v>
      </c>
      <c r="Q10" s="59">
        <f t="shared" si="1"/>
        <v>569.366</v>
      </c>
      <c r="R10" s="37">
        <f t="shared" si="2"/>
        <v>928.794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2.75">
      <c r="A11" s="30">
        <v>6</v>
      </c>
      <c r="B11" s="17" t="s">
        <v>7</v>
      </c>
      <c r="C11" s="2">
        <v>1918.3</v>
      </c>
      <c r="D11" s="32"/>
      <c r="E11" s="18">
        <v>165.4</v>
      </c>
      <c r="F11" s="50">
        <v>9.178</v>
      </c>
      <c r="G11" s="53">
        <v>31.008</v>
      </c>
      <c r="H11" s="43">
        <v>48.287</v>
      </c>
      <c r="I11" s="43">
        <v>56.925</v>
      </c>
      <c r="J11" s="58">
        <v>70.952</v>
      </c>
      <c r="K11" s="44">
        <v>59.774</v>
      </c>
      <c r="L11" s="44">
        <v>50.231</v>
      </c>
      <c r="M11" s="43">
        <v>32.669</v>
      </c>
      <c r="N11" s="43">
        <v>15.988</v>
      </c>
      <c r="O11" s="46">
        <v>2.351</v>
      </c>
      <c r="P11" s="59">
        <f t="shared" si="0"/>
        <v>145.398</v>
      </c>
      <c r="Q11" s="59">
        <f t="shared" si="1"/>
        <v>231.965</v>
      </c>
      <c r="R11" s="37">
        <f t="shared" si="2"/>
        <v>377.363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2.75">
      <c r="A12" s="30">
        <v>7</v>
      </c>
      <c r="B12" s="17" t="s">
        <v>58</v>
      </c>
      <c r="C12" s="2">
        <v>1317.1</v>
      </c>
      <c r="D12" s="32">
        <v>49.8</v>
      </c>
      <c r="E12" s="18">
        <v>112.2</v>
      </c>
      <c r="F12" s="50">
        <v>7.413</v>
      </c>
      <c r="G12" s="53">
        <v>15.236</v>
      </c>
      <c r="H12" s="43">
        <v>23.667</v>
      </c>
      <c r="I12" s="43">
        <v>27.141</v>
      </c>
      <c r="J12" s="58">
        <v>32.146</v>
      </c>
      <c r="K12" s="44">
        <v>28.008</v>
      </c>
      <c r="L12" s="44">
        <v>24.096</v>
      </c>
      <c r="M12" s="43">
        <v>16.359</v>
      </c>
      <c r="N12" s="43">
        <v>8.67</v>
      </c>
      <c r="O12" s="46">
        <v>1.212</v>
      </c>
      <c r="P12" s="59">
        <f t="shared" si="0"/>
        <v>73.457</v>
      </c>
      <c r="Q12" s="59">
        <f t="shared" si="1"/>
        <v>110.491</v>
      </c>
      <c r="R12" s="37">
        <f>F12+G12+H12+I12+J12+K12+L12+M12+N12+O12</f>
        <v>183.948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2.75">
      <c r="A13" s="30">
        <v>8</v>
      </c>
      <c r="B13" s="17" t="s">
        <v>57</v>
      </c>
      <c r="C13" s="2">
        <v>1751</v>
      </c>
      <c r="D13" s="32"/>
      <c r="E13" s="18">
        <v>163.5</v>
      </c>
      <c r="F13" s="50">
        <v>12.76</v>
      </c>
      <c r="G13" s="53">
        <v>21.904</v>
      </c>
      <c r="H13" s="43">
        <v>22.33</v>
      </c>
      <c r="I13" s="43">
        <v>20.66</v>
      </c>
      <c r="J13" s="58">
        <v>25.702</v>
      </c>
      <c r="K13" s="44">
        <v>63.34</v>
      </c>
      <c r="L13" s="44">
        <v>58.44</v>
      </c>
      <c r="M13" s="43">
        <v>42.1</v>
      </c>
      <c r="N13" s="43">
        <v>21.99</v>
      </c>
      <c r="O13" s="46">
        <v>3.63</v>
      </c>
      <c r="P13" s="59">
        <f t="shared" si="0"/>
        <v>77.654</v>
      </c>
      <c r="Q13" s="59">
        <f t="shared" si="1"/>
        <v>215.202</v>
      </c>
      <c r="R13" s="37">
        <f>F13+G13+H13+I13+J13+K13+L13+M13+N13+O13</f>
        <v>292.856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2.75">
      <c r="A14" s="30">
        <v>9</v>
      </c>
      <c r="B14" s="17" t="s">
        <v>59</v>
      </c>
      <c r="C14" s="2">
        <v>1345.48</v>
      </c>
      <c r="D14" s="32"/>
      <c r="E14" s="18">
        <v>105.9</v>
      </c>
      <c r="F14" s="50">
        <v>9.49</v>
      </c>
      <c r="G14" s="53">
        <v>18.93</v>
      </c>
      <c r="H14" s="43">
        <v>25.54</v>
      </c>
      <c r="I14" s="43">
        <v>31.05</v>
      </c>
      <c r="J14" s="58">
        <v>40.16</v>
      </c>
      <c r="K14" s="44">
        <v>35.894</v>
      </c>
      <c r="L14" s="44">
        <v>21.6</v>
      </c>
      <c r="M14" s="43">
        <v>19.814</v>
      </c>
      <c r="N14" s="43">
        <v>8.26</v>
      </c>
      <c r="O14" s="46">
        <v>1.556</v>
      </c>
      <c r="P14" s="59">
        <f t="shared" si="0"/>
        <v>85.01</v>
      </c>
      <c r="Q14" s="59">
        <f t="shared" si="1"/>
        <v>127.284</v>
      </c>
      <c r="R14" s="37">
        <f>F14+G14+H14+I14+J14+K14+L14+M14+N14+O14</f>
        <v>212.294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2.75">
      <c r="A15" s="30">
        <v>10</v>
      </c>
      <c r="B15" s="17" t="s">
        <v>65</v>
      </c>
      <c r="C15" s="2">
        <v>483.3</v>
      </c>
      <c r="D15" s="32"/>
      <c r="E15" s="18">
        <v>38</v>
      </c>
      <c r="F15" s="50">
        <v>3.165</v>
      </c>
      <c r="G15" s="53">
        <v>7.639</v>
      </c>
      <c r="H15" s="43">
        <v>13.11</v>
      </c>
      <c r="I15" s="43">
        <v>18.08</v>
      </c>
      <c r="J15" s="58">
        <v>26.293</v>
      </c>
      <c r="K15" s="44">
        <v>18.085</v>
      </c>
      <c r="L15" s="44">
        <v>15.509</v>
      </c>
      <c r="M15" s="43">
        <v>10.356</v>
      </c>
      <c r="N15" s="43">
        <v>4.576</v>
      </c>
      <c r="O15" s="46">
        <v>0</v>
      </c>
      <c r="P15" s="59">
        <f t="shared" si="0"/>
        <v>41.994</v>
      </c>
      <c r="Q15" s="59">
        <f t="shared" si="1"/>
        <v>74.819</v>
      </c>
      <c r="R15" s="37">
        <f>F15+G15+H15+I15+J15+K15+L15+M15+N15+O15</f>
        <v>116.813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2.75">
      <c r="A16" s="30">
        <v>11</v>
      </c>
      <c r="B16" s="17" t="s">
        <v>54</v>
      </c>
      <c r="C16" s="2">
        <v>1041.7</v>
      </c>
      <c r="D16" s="32"/>
      <c r="E16" s="18">
        <v>82</v>
      </c>
      <c r="F16" s="50">
        <v>9.208</v>
      </c>
      <c r="G16" s="53">
        <v>19.65</v>
      </c>
      <c r="H16" s="43">
        <v>30.81</v>
      </c>
      <c r="I16" s="43">
        <v>37.269</v>
      </c>
      <c r="J16" s="58">
        <v>47.067</v>
      </c>
      <c r="K16" s="44">
        <v>41.064</v>
      </c>
      <c r="L16" s="44">
        <v>36.813</v>
      </c>
      <c r="M16" s="43">
        <v>24.639</v>
      </c>
      <c r="N16" s="43">
        <v>12.097</v>
      </c>
      <c r="O16" s="46">
        <v>0</v>
      </c>
      <c r="P16" s="59">
        <f t="shared" si="0"/>
        <v>96.937</v>
      </c>
      <c r="Q16" s="59">
        <f t="shared" si="1"/>
        <v>161.68</v>
      </c>
      <c r="R16" s="37">
        <f t="shared" si="2"/>
        <v>258.617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2.75">
      <c r="A17" s="30">
        <v>12</v>
      </c>
      <c r="B17" s="17" t="s">
        <v>8</v>
      </c>
      <c r="C17" s="2">
        <v>2904.3</v>
      </c>
      <c r="D17" s="32">
        <v>1010.8</v>
      </c>
      <c r="E17" s="18">
        <v>231.1</v>
      </c>
      <c r="F17" s="50">
        <v>30.335</v>
      </c>
      <c r="G17" s="53">
        <v>51.362</v>
      </c>
      <c r="H17" s="43">
        <v>70.79</v>
      </c>
      <c r="I17" s="43">
        <v>83.482</v>
      </c>
      <c r="J17" s="58">
        <v>103.505</v>
      </c>
      <c r="K17" s="44">
        <v>91.498</v>
      </c>
      <c r="L17" s="44">
        <v>70.373</v>
      </c>
      <c r="M17" s="43">
        <v>38.207</v>
      </c>
      <c r="N17" s="43">
        <v>20.067</v>
      </c>
      <c r="O17" s="46">
        <v>5.87</v>
      </c>
      <c r="P17" s="59">
        <f t="shared" si="0"/>
        <v>235.969</v>
      </c>
      <c r="Q17" s="59">
        <f t="shared" si="1"/>
        <v>329.52</v>
      </c>
      <c r="R17" s="37">
        <f t="shared" si="2"/>
        <v>565.489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2.75">
      <c r="A18" s="30">
        <v>13</v>
      </c>
      <c r="B18" s="17" t="s">
        <v>60</v>
      </c>
      <c r="C18" s="2">
        <v>1611.2</v>
      </c>
      <c r="D18" s="32"/>
      <c r="E18" s="18">
        <v>184.8</v>
      </c>
      <c r="F18" s="50">
        <v>8.937</v>
      </c>
      <c r="G18" s="53">
        <v>20.343</v>
      </c>
      <c r="H18" s="43">
        <v>36.764</v>
      </c>
      <c r="I18" s="43">
        <v>41.32</v>
      </c>
      <c r="J18" s="58">
        <v>51.693</v>
      </c>
      <c r="K18" s="44">
        <v>43.52</v>
      </c>
      <c r="L18" s="44">
        <v>40.69</v>
      </c>
      <c r="M18" s="43">
        <v>27.04</v>
      </c>
      <c r="N18" s="43">
        <v>12.9</v>
      </c>
      <c r="O18" s="46">
        <v>3.06</v>
      </c>
      <c r="P18" s="59">
        <f t="shared" si="0"/>
        <v>107.364</v>
      </c>
      <c r="Q18" s="59">
        <f t="shared" si="1"/>
        <v>178.903</v>
      </c>
      <c r="R18" s="37">
        <f>F18+G18+H18+I18+J18+K18+L18+M18+N18+O18</f>
        <v>286.267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2.75">
      <c r="A19" s="30">
        <v>14</v>
      </c>
      <c r="B19" s="17" t="s">
        <v>9</v>
      </c>
      <c r="C19" s="2">
        <v>1609.52</v>
      </c>
      <c r="D19" s="32"/>
      <c r="E19" s="18">
        <v>162.1</v>
      </c>
      <c r="F19" s="50">
        <v>12.12</v>
      </c>
      <c r="G19" s="53">
        <v>21.1</v>
      </c>
      <c r="H19" s="43">
        <v>31.09</v>
      </c>
      <c r="I19" s="43">
        <v>36.34</v>
      </c>
      <c r="J19" s="58">
        <v>46.809</v>
      </c>
      <c r="K19" s="44">
        <v>39.77</v>
      </c>
      <c r="L19" s="44">
        <v>35.32</v>
      </c>
      <c r="M19" s="43">
        <v>23.34</v>
      </c>
      <c r="N19" s="43">
        <v>11.46</v>
      </c>
      <c r="O19" s="46">
        <v>2.89</v>
      </c>
      <c r="P19" s="59">
        <f t="shared" si="0"/>
        <v>100.65</v>
      </c>
      <c r="Q19" s="59">
        <f t="shared" si="1"/>
        <v>159.589</v>
      </c>
      <c r="R19" s="37">
        <f t="shared" si="2"/>
        <v>260.239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2.75">
      <c r="A20" s="30">
        <v>15</v>
      </c>
      <c r="B20" s="17" t="s">
        <v>50</v>
      </c>
      <c r="C20" s="2">
        <v>2325.2</v>
      </c>
      <c r="D20" s="32"/>
      <c r="E20" s="18">
        <v>277.5</v>
      </c>
      <c r="F20" s="50">
        <v>11.932</v>
      </c>
      <c r="G20" s="53">
        <v>21.87</v>
      </c>
      <c r="H20" s="43">
        <v>38.69</v>
      </c>
      <c r="I20" s="43">
        <v>44.722</v>
      </c>
      <c r="J20" s="58">
        <v>58.361</v>
      </c>
      <c r="K20" s="44">
        <v>47.46</v>
      </c>
      <c r="L20" s="44">
        <v>43.829</v>
      </c>
      <c r="M20" s="43">
        <v>29.565</v>
      </c>
      <c r="N20" s="43">
        <v>13.74</v>
      </c>
      <c r="O20" s="46">
        <v>3.065</v>
      </c>
      <c r="P20" s="59">
        <f t="shared" si="0"/>
        <v>117.214</v>
      </c>
      <c r="Q20" s="59">
        <f t="shared" si="1"/>
        <v>196.02</v>
      </c>
      <c r="R20" s="37">
        <f t="shared" si="2"/>
        <v>313.234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2.75">
      <c r="A21" s="30">
        <v>16</v>
      </c>
      <c r="B21" s="17" t="s">
        <v>66</v>
      </c>
      <c r="C21" s="2">
        <v>3066.3</v>
      </c>
      <c r="D21" s="32"/>
      <c r="E21" s="18">
        <v>461.4</v>
      </c>
      <c r="F21" s="50">
        <v>15.92</v>
      </c>
      <c r="G21" s="53">
        <v>27.83</v>
      </c>
      <c r="H21" s="43">
        <v>50.06</v>
      </c>
      <c r="I21" s="43">
        <v>63.65</v>
      </c>
      <c r="J21" s="58">
        <v>84.5</v>
      </c>
      <c r="K21" s="44">
        <v>68.68</v>
      </c>
      <c r="L21" s="44">
        <v>56.81</v>
      </c>
      <c r="M21" s="43">
        <v>35.56</v>
      </c>
      <c r="N21" s="43">
        <v>15.02</v>
      </c>
      <c r="O21" s="46">
        <v>3.68</v>
      </c>
      <c r="P21" s="59">
        <f t="shared" si="0"/>
        <v>157.46</v>
      </c>
      <c r="Q21" s="59">
        <f t="shared" si="1"/>
        <v>264.25</v>
      </c>
      <c r="R21" s="37">
        <f>F21+G21+H21+I21+J21+K21+L21+M21+N21+O21</f>
        <v>421.71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2.75">
      <c r="A22" s="30">
        <v>17</v>
      </c>
      <c r="B22" s="17" t="s">
        <v>67</v>
      </c>
      <c r="C22" s="2">
        <v>2228.8</v>
      </c>
      <c r="D22" s="32"/>
      <c r="E22" s="18">
        <v>425.37</v>
      </c>
      <c r="F22" s="50">
        <v>11.55</v>
      </c>
      <c r="G22" s="53">
        <v>27.639</v>
      </c>
      <c r="H22" s="43">
        <v>37.833</v>
      </c>
      <c r="I22" s="43">
        <v>42.05</v>
      </c>
      <c r="J22" s="58">
        <v>56.1</v>
      </c>
      <c r="K22" s="44">
        <v>44.57</v>
      </c>
      <c r="L22" s="44">
        <v>36.2</v>
      </c>
      <c r="M22" s="43">
        <v>22.34</v>
      </c>
      <c r="N22" s="43">
        <v>10.42</v>
      </c>
      <c r="O22" s="46">
        <v>2.28</v>
      </c>
      <c r="P22" s="59">
        <f t="shared" si="0"/>
        <v>119.072</v>
      </c>
      <c r="Q22" s="59">
        <f t="shared" si="1"/>
        <v>171.91</v>
      </c>
      <c r="R22" s="37">
        <f>F22+G22+H22+I22+J22+K22+L22+M22+N22+O22</f>
        <v>290.982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2.75">
      <c r="A23" s="30">
        <v>18</v>
      </c>
      <c r="B23" s="17" t="s">
        <v>61</v>
      </c>
      <c r="C23" s="2">
        <v>1624.6</v>
      </c>
      <c r="D23" s="32"/>
      <c r="E23" s="18">
        <v>162.3</v>
      </c>
      <c r="F23" s="50">
        <v>13.44</v>
      </c>
      <c r="G23" s="53">
        <v>26.472</v>
      </c>
      <c r="H23" s="43">
        <v>37.476</v>
      </c>
      <c r="I23" s="43">
        <v>42.66</v>
      </c>
      <c r="J23" s="58">
        <v>53.744</v>
      </c>
      <c r="K23" s="44">
        <v>46.522</v>
      </c>
      <c r="L23" s="44">
        <v>43.167</v>
      </c>
      <c r="M23" s="43">
        <v>29.131</v>
      </c>
      <c r="N23" s="43">
        <v>13.949</v>
      </c>
      <c r="O23" s="46">
        <v>3.154</v>
      </c>
      <c r="P23" s="59">
        <f t="shared" si="0"/>
        <v>120.048</v>
      </c>
      <c r="Q23" s="59">
        <f t="shared" si="1"/>
        <v>189.667</v>
      </c>
      <c r="R23" s="37">
        <f>F23+G23+H23+I23+J23+K23+L23+M23+N23+O23</f>
        <v>309.715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2.75">
      <c r="A24" s="30">
        <v>19</v>
      </c>
      <c r="B24" s="17" t="s">
        <v>51</v>
      </c>
      <c r="C24" s="40">
        <v>2180.7</v>
      </c>
      <c r="D24" s="40"/>
      <c r="E24" s="1">
        <v>178.8</v>
      </c>
      <c r="F24" s="50">
        <v>6.667</v>
      </c>
      <c r="G24" s="53">
        <v>33.45</v>
      </c>
      <c r="H24" s="43">
        <v>53.99</v>
      </c>
      <c r="I24" s="43">
        <v>60.992</v>
      </c>
      <c r="J24" s="58">
        <v>82.035</v>
      </c>
      <c r="K24" s="44">
        <v>67.775</v>
      </c>
      <c r="L24" s="44">
        <v>61.615</v>
      </c>
      <c r="M24" s="43">
        <v>41.317</v>
      </c>
      <c r="N24" s="43">
        <v>19.656</v>
      </c>
      <c r="O24" s="46">
        <v>2.833</v>
      </c>
      <c r="P24" s="59">
        <f t="shared" si="0"/>
        <v>155.099</v>
      </c>
      <c r="Q24" s="59">
        <f t="shared" si="1"/>
        <v>275.231</v>
      </c>
      <c r="R24" s="37">
        <f t="shared" si="2"/>
        <v>430.33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2.75">
      <c r="A25" s="30">
        <v>20</v>
      </c>
      <c r="B25" s="17" t="s">
        <v>10</v>
      </c>
      <c r="C25" s="2">
        <v>1773.5</v>
      </c>
      <c r="D25" s="32"/>
      <c r="E25" s="18">
        <v>151.1</v>
      </c>
      <c r="F25" s="50">
        <v>7.58</v>
      </c>
      <c r="G25" s="53">
        <v>16.96</v>
      </c>
      <c r="H25" s="43">
        <v>25.73</v>
      </c>
      <c r="I25" s="43">
        <v>28.93</v>
      </c>
      <c r="J25" s="58">
        <v>31.99</v>
      </c>
      <c r="K25" s="44">
        <v>32.055</v>
      </c>
      <c r="L25" s="44">
        <v>26.8</v>
      </c>
      <c r="M25" s="43">
        <v>19.81</v>
      </c>
      <c r="N25" s="43">
        <v>10.1</v>
      </c>
      <c r="O25" s="46">
        <v>0</v>
      </c>
      <c r="P25" s="59">
        <f t="shared" si="0"/>
        <v>79.2</v>
      </c>
      <c r="Q25" s="59">
        <f t="shared" si="1"/>
        <v>120.755</v>
      </c>
      <c r="R25" s="37">
        <f t="shared" si="2"/>
        <v>199.955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2.75">
      <c r="A26" s="30">
        <v>21</v>
      </c>
      <c r="B26" s="17" t="s">
        <v>53</v>
      </c>
      <c r="C26" s="2">
        <v>1051.7</v>
      </c>
      <c r="D26" s="32"/>
      <c r="E26" s="18">
        <v>78.3</v>
      </c>
      <c r="F26" s="50">
        <v>7.022</v>
      </c>
      <c r="G26" s="53">
        <v>16.795</v>
      </c>
      <c r="H26" s="43">
        <v>26.1</v>
      </c>
      <c r="I26" s="43">
        <v>30.606</v>
      </c>
      <c r="J26" s="58">
        <v>37.558</v>
      </c>
      <c r="K26" s="44">
        <v>31.574</v>
      </c>
      <c r="L26" s="44">
        <v>28.128</v>
      </c>
      <c r="M26" s="43">
        <v>18.53</v>
      </c>
      <c r="N26" s="43">
        <v>9.766</v>
      </c>
      <c r="O26" s="46">
        <v>1.64</v>
      </c>
      <c r="P26" s="59">
        <f t="shared" si="0"/>
        <v>80.523</v>
      </c>
      <c r="Q26" s="59">
        <f t="shared" si="1"/>
        <v>127.196</v>
      </c>
      <c r="R26" s="37">
        <f>F26+G26+H26+I26+J26+K26+L26+M26+N26+O26</f>
        <v>207.719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2.75">
      <c r="A27" s="30">
        <v>22</v>
      </c>
      <c r="B27" s="17" t="s">
        <v>38</v>
      </c>
      <c r="C27" s="2">
        <v>2552.1</v>
      </c>
      <c r="D27" s="32"/>
      <c r="E27" s="18">
        <v>439.3</v>
      </c>
      <c r="F27" s="50">
        <v>10.66</v>
      </c>
      <c r="G27" s="53">
        <v>28.27</v>
      </c>
      <c r="H27" s="43">
        <v>49.95</v>
      </c>
      <c r="I27" s="43">
        <v>58.32</v>
      </c>
      <c r="J27" s="58">
        <v>75.86</v>
      </c>
      <c r="K27" s="44">
        <v>63.26</v>
      </c>
      <c r="L27" s="44">
        <v>51.39</v>
      </c>
      <c r="M27" s="43">
        <v>31.19</v>
      </c>
      <c r="N27" s="43">
        <v>14.65</v>
      </c>
      <c r="O27" s="46">
        <v>0</v>
      </c>
      <c r="P27" s="59">
        <f t="shared" si="0"/>
        <v>147.2</v>
      </c>
      <c r="Q27" s="59">
        <f t="shared" si="1"/>
        <v>236.35</v>
      </c>
      <c r="R27" s="37">
        <f t="shared" si="2"/>
        <v>383.55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2.75">
      <c r="A28" s="30">
        <v>23</v>
      </c>
      <c r="B28" s="17" t="s">
        <v>11</v>
      </c>
      <c r="C28" s="2">
        <v>1812.8</v>
      </c>
      <c r="D28" s="32"/>
      <c r="E28" s="18">
        <v>179.2</v>
      </c>
      <c r="F28" s="50">
        <v>11.28</v>
      </c>
      <c r="G28" s="53">
        <v>23.33</v>
      </c>
      <c r="H28" s="43">
        <v>37.66</v>
      </c>
      <c r="I28" s="43">
        <v>45.01</v>
      </c>
      <c r="J28" s="58">
        <v>56.75</v>
      </c>
      <c r="K28" s="44">
        <v>47.58</v>
      </c>
      <c r="L28" s="44">
        <v>40.2</v>
      </c>
      <c r="M28" s="43">
        <v>25.96</v>
      </c>
      <c r="N28" s="43">
        <v>12.56</v>
      </c>
      <c r="O28" s="46">
        <v>0.8</v>
      </c>
      <c r="P28" s="59">
        <f t="shared" si="0"/>
        <v>117.28</v>
      </c>
      <c r="Q28" s="59">
        <f t="shared" si="1"/>
        <v>183.85</v>
      </c>
      <c r="R28" s="37">
        <f t="shared" si="2"/>
        <v>301.13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2.75">
      <c r="A29" s="30">
        <v>24</v>
      </c>
      <c r="B29" s="17" t="s">
        <v>47</v>
      </c>
      <c r="C29" s="2">
        <v>4632.2</v>
      </c>
      <c r="D29" s="32">
        <v>971.3</v>
      </c>
      <c r="E29" s="18">
        <v>420</v>
      </c>
      <c r="F29" s="50">
        <v>24.93</v>
      </c>
      <c r="G29" s="53">
        <v>54.71</v>
      </c>
      <c r="H29" s="43">
        <v>86.1</v>
      </c>
      <c r="I29" s="43">
        <v>103.326</v>
      </c>
      <c r="J29" s="58">
        <v>128.44</v>
      </c>
      <c r="K29" s="44">
        <v>107.25</v>
      </c>
      <c r="L29" s="44">
        <v>89.79</v>
      </c>
      <c r="M29" s="43">
        <v>58.51</v>
      </c>
      <c r="N29" s="43">
        <v>28.56</v>
      </c>
      <c r="O29" s="46">
        <v>2.14</v>
      </c>
      <c r="P29" s="59">
        <f t="shared" si="0"/>
        <v>269.066</v>
      </c>
      <c r="Q29" s="59">
        <f t="shared" si="1"/>
        <v>414.69</v>
      </c>
      <c r="R29" s="37">
        <f t="shared" si="2"/>
        <v>683.756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2.75">
      <c r="A30" s="30">
        <v>25</v>
      </c>
      <c r="B30" s="17" t="s">
        <v>12</v>
      </c>
      <c r="C30" s="2">
        <v>1601.5</v>
      </c>
      <c r="D30" s="32"/>
      <c r="E30" s="18">
        <v>318.9</v>
      </c>
      <c r="F30" s="50">
        <v>7.144</v>
      </c>
      <c r="G30" s="53">
        <v>15.114</v>
      </c>
      <c r="H30" s="43">
        <v>26.641</v>
      </c>
      <c r="I30" s="43">
        <v>32.834</v>
      </c>
      <c r="J30" s="58">
        <v>41.841</v>
      </c>
      <c r="K30" s="44">
        <v>34.386</v>
      </c>
      <c r="L30" s="44">
        <v>28.001</v>
      </c>
      <c r="M30" s="43">
        <v>18.788</v>
      </c>
      <c r="N30" s="43">
        <v>8.587</v>
      </c>
      <c r="O30" s="46">
        <v>0.902</v>
      </c>
      <c r="P30" s="59">
        <f t="shared" si="0"/>
        <v>81.733</v>
      </c>
      <c r="Q30" s="59">
        <f t="shared" si="1"/>
        <v>132.505</v>
      </c>
      <c r="R30" s="37">
        <f t="shared" si="2"/>
        <v>214.238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2.75">
      <c r="A31" s="30">
        <v>26</v>
      </c>
      <c r="B31" s="17" t="s">
        <v>13</v>
      </c>
      <c r="C31" s="2">
        <v>1855.1</v>
      </c>
      <c r="D31" s="32"/>
      <c r="E31" s="22">
        <v>179.2</v>
      </c>
      <c r="F31" s="50">
        <v>9.796</v>
      </c>
      <c r="G31" s="53">
        <v>18.924</v>
      </c>
      <c r="H31" s="43">
        <v>30.884</v>
      </c>
      <c r="I31" s="43">
        <v>38.495</v>
      </c>
      <c r="J31" s="58">
        <v>48.703</v>
      </c>
      <c r="K31" s="44">
        <v>41.486</v>
      </c>
      <c r="L31" s="44">
        <v>34.673</v>
      </c>
      <c r="M31" s="43">
        <v>22.564</v>
      </c>
      <c r="N31" s="43">
        <v>10.792</v>
      </c>
      <c r="O31" s="46">
        <v>0</v>
      </c>
      <c r="P31" s="59">
        <f t="shared" si="0"/>
        <v>98.099</v>
      </c>
      <c r="Q31" s="59">
        <f t="shared" si="1"/>
        <v>158.218</v>
      </c>
      <c r="R31" s="37">
        <f t="shared" si="2"/>
        <v>256.317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2.75">
      <c r="A32" s="30">
        <v>27</v>
      </c>
      <c r="B32" s="17" t="s">
        <v>14</v>
      </c>
      <c r="C32" s="2">
        <v>4707.51</v>
      </c>
      <c r="D32" s="32"/>
      <c r="E32" s="24">
        <v>415.5</v>
      </c>
      <c r="F32" s="50">
        <v>23.985</v>
      </c>
      <c r="G32" s="53">
        <v>52.152</v>
      </c>
      <c r="H32" s="43">
        <v>81.38</v>
      </c>
      <c r="I32" s="43">
        <v>93.592</v>
      </c>
      <c r="J32" s="58">
        <v>124.888</v>
      </c>
      <c r="K32" s="44">
        <v>102.303</v>
      </c>
      <c r="L32" s="44">
        <v>70.167</v>
      </c>
      <c r="M32" s="43">
        <v>57.502</v>
      </c>
      <c r="N32" s="43">
        <v>27.619</v>
      </c>
      <c r="O32" s="46">
        <v>4.07</v>
      </c>
      <c r="P32" s="59">
        <f t="shared" si="0"/>
        <v>251.109</v>
      </c>
      <c r="Q32" s="59">
        <f t="shared" si="1"/>
        <v>386.549</v>
      </c>
      <c r="R32" s="37">
        <f t="shared" si="2"/>
        <v>637.658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2.75">
      <c r="A33" s="30">
        <v>28</v>
      </c>
      <c r="B33" s="17" t="s">
        <v>15</v>
      </c>
      <c r="C33" s="2">
        <v>1536.8</v>
      </c>
      <c r="D33" s="32">
        <v>374.9</v>
      </c>
      <c r="E33" s="18">
        <v>179.2</v>
      </c>
      <c r="F33" s="50">
        <v>13.03</v>
      </c>
      <c r="G33" s="53">
        <v>24.335</v>
      </c>
      <c r="H33" s="43">
        <v>37.56</v>
      </c>
      <c r="I33" s="43">
        <v>44.653</v>
      </c>
      <c r="J33" s="58">
        <v>55.879</v>
      </c>
      <c r="K33" s="44">
        <v>48.678</v>
      </c>
      <c r="L33" s="44">
        <v>41.066</v>
      </c>
      <c r="M33" s="43">
        <v>27.877</v>
      </c>
      <c r="N33" s="43">
        <v>14.007</v>
      </c>
      <c r="O33" s="46">
        <v>0</v>
      </c>
      <c r="P33" s="59">
        <f t="shared" si="0"/>
        <v>119.578</v>
      </c>
      <c r="Q33" s="59">
        <f t="shared" si="1"/>
        <v>187.507</v>
      </c>
      <c r="R33" s="37">
        <f t="shared" si="2"/>
        <v>307.085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2.75">
      <c r="A34" s="30">
        <v>29</v>
      </c>
      <c r="B34" s="17" t="s">
        <v>52</v>
      </c>
      <c r="C34" s="2">
        <v>6313.24</v>
      </c>
      <c r="D34" s="32">
        <v>49.2</v>
      </c>
      <c r="E34" s="22">
        <v>856.5</v>
      </c>
      <c r="F34" s="50">
        <v>24.87</v>
      </c>
      <c r="G34" s="53">
        <v>52.58</v>
      </c>
      <c r="H34" s="43">
        <v>87.183</v>
      </c>
      <c r="I34" s="43">
        <v>106.51</v>
      </c>
      <c r="J34" s="58">
        <v>133.58</v>
      </c>
      <c r="K34" s="44">
        <v>110.66</v>
      </c>
      <c r="L34" s="44">
        <v>98.15</v>
      </c>
      <c r="M34" s="43">
        <v>65.08</v>
      </c>
      <c r="N34" s="43">
        <v>33.89</v>
      </c>
      <c r="O34" s="46">
        <v>5.78</v>
      </c>
      <c r="P34" s="59">
        <f t="shared" si="0"/>
        <v>271.143</v>
      </c>
      <c r="Q34" s="59">
        <f t="shared" si="1"/>
        <v>447.14</v>
      </c>
      <c r="R34" s="37">
        <f t="shared" si="2"/>
        <v>718.283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2.75">
      <c r="A35" s="30">
        <v>30</v>
      </c>
      <c r="B35" s="17" t="s">
        <v>39</v>
      </c>
      <c r="C35" s="2">
        <v>5091.6</v>
      </c>
      <c r="D35" s="32">
        <v>46.5</v>
      </c>
      <c r="E35" s="22">
        <v>913.3</v>
      </c>
      <c r="F35" s="50">
        <v>26.225</v>
      </c>
      <c r="G35" s="53">
        <v>66.705</v>
      </c>
      <c r="H35" s="43">
        <v>78.033</v>
      </c>
      <c r="I35" s="43">
        <v>94.045</v>
      </c>
      <c r="J35" s="58">
        <v>122.111</v>
      </c>
      <c r="K35" s="44">
        <v>101.897</v>
      </c>
      <c r="L35" s="44">
        <v>88.535</v>
      </c>
      <c r="M35" s="43">
        <v>59.101</v>
      </c>
      <c r="N35" s="43">
        <v>22.445</v>
      </c>
      <c r="O35" s="46">
        <v>6.003</v>
      </c>
      <c r="P35" s="59">
        <f t="shared" si="0"/>
        <v>265.008</v>
      </c>
      <c r="Q35" s="59">
        <f t="shared" si="1"/>
        <v>400.092</v>
      </c>
      <c r="R35" s="37">
        <f t="shared" si="2"/>
        <v>665.1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2.75">
      <c r="A36" s="30">
        <v>31</v>
      </c>
      <c r="B36" s="17" t="s">
        <v>55</v>
      </c>
      <c r="C36" s="2">
        <v>1083.78</v>
      </c>
      <c r="D36" s="32"/>
      <c r="E36" s="22">
        <v>88.2</v>
      </c>
      <c r="F36" s="50">
        <v>3.52</v>
      </c>
      <c r="G36" s="53">
        <v>10.929</v>
      </c>
      <c r="H36" s="43">
        <v>22.88</v>
      </c>
      <c r="I36" s="43">
        <v>27.835</v>
      </c>
      <c r="J36" s="58">
        <v>35.78</v>
      </c>
      <c r="K36" s="44">
        <v>31.01</v>
      </c>
      <c r="L36" s="44">
        <v>27.35</v>
      </c>
      <c r="M36" s="43">
        <v>19.489</v>
      </c>
      <c r="N36" s="43">
        <v>6.28</v>
      </c>
      <c r="O36" s="46">
        <v>0</v>
      </c>
      <c r="P36" s="59">
        <f t="shared" si="0"/>
        <v>65.164</v>
      </c>
      <c r="Q36" s="59">
        <f t="shared" si="1"/>
        <v>119.909</v>
      </c>
      <c r="R36" s="37">
        <f t="shared" si="2"/>
        <v>185.073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2.75">
      <c r="A37" s="30">
        <v>32</v>
      </c>
      <c r="B37" s="17" t="s">
        <v>64</v>
      </c>
      <c r="C37" s="2">
        <v>1079.6</v>
      </c>
      <c r="D37" s="32"/>
      <c r="E37" s="22">
        <v>85.1</v>
      </c>
      <c r="F37" s="50">
        <v>7.379</v>
      </c>
      <c r="G37" s="53">
        <v>13.282</v>
      </c>
      <c r="H37" s="43">
        <v>20.107</v>
      </c>
      <c r="I37" s="43">
        <v>24.462</v>
      </c>
      <c r="J37" s="58">
        <v>31.998</v>
      </c>
      <c r="K37" s="44">
        <v>27.608</v>
      </c>
      <c r="L37" s="44">
        <v>23.706</v>
      </c>
      <c r="M37" s="43">
        <v>15.696</v>
      </c>
      <c r="N37" s="43">
        <v>6.702</v>
      </c>
      <c r="O37" s="46">
        <v>0.581</v>
      </c>
      <c r="P37" s="59">
        <f t="shared" si="0"/>
        <v>65.23</v>
      </c>
      <c r="Q37" s="59">
        <f t="shared" si="1"/>
        <v>106.291</v>
      </c>
      <c r="R37" s="37">
        <f>F37+G37+H37+I37+J37+K37+L37+M37+N37+O37</f>
        <v>171.521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2.75">
      <c r="A38" s="30">
        <v>33</v>
      </c>
      <c r="B38" s="17" t="s">
        <v>16</v>
      </c>
      <c r="C38" s="2">
        <v>1082.1</v>
      </c>
      <c r="D38" s="32"/>
      <c r="E38" s="18">
        <v>81</v>
      </c>
      <c r="F38" s="50">
        <v>7.487</v>
      </c>
      <c r="G38" s="53">
        <v>13.175</v>
      </c>
      <c r="H38" s="43">
        <v>20.72</v>
      </c>
      <c r="I38" s="43">
        <v>14.174</v>
      </c>
      <c r="J38" s="58">
        <v>36.092</v>
      </c>
      <c r="K38" s="44">
        <v>32.31</v>
      </c>
      <c r="L38" s="44">
        <v>32.738</v>
      </c>
      <c r="M38" s="43">
        <v>24.778</v>
      </c>
      <c r="N38" s="43">
        <v>14.791</v>
      </c>
      <c r="O38" s="46">
        <v>1.605</v>
      </c>
      <c r="P38" s="59">
        <f t="shared" si="0"/>
        <v>55.556</v>
      </c>
      <c r="Q38" s="59">
        <f t="shared" si="1"/>
        <v>142.314</v>
      </c>
      <c r="R38" s="37">
        <f t="shared" si="2"/>
        <v>197.87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12.75">
      <c r="A39" s="30">
        <v>34</v>
      </c>
      <c r="B39" s="17" t="s">
        <v>44</v>
      </c>
      <c r="C39" s="2">
        <v>1092.36</v>
      </c>
      <c r="D39" s="32"/>
      <c r="E39" s="21">
        <v>90.8</v>
      </c>
      <c r="F39" s="50">
        <v>7.941</v>
      </c>
      <c r="G39" s="53">
        <v>15.216</v>
      </c>
      <c r="H39" s="43">
        <v>23.756</v>
      </c>
      <c r="I39" s="43">
        <v>26.942</v>
      </c>
      <c r="J39" s="58">
        <v>34.793</v>
      </c>
      <c r="K39" s="44">
        <v>30.914</v>
      </c>
      <c r="L39" s="44">
        <v>27.608</v>
      </c>
      <c r="M39" s="43">
        <v>18.393</v>
      </c>
      <c r="N39" s="43">
        <v>8.086</v>
      </c>
      <c r="O39" s="46">
        <v>1.137</v>
      </c>
      <c r="P39" s="59">
        <f t="shared" si="0"/>
        <v>73.855</v>
      </c>
      <c r="Q39" s="59">
        <f t="shared" si="1"/>
        <v>120.931</v>
      </c>
      <c r="R39" s="37">
        <f t="shared" si="2"/>
        <v>194.786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ht="12.75">
      <c r="A40" s="30">
        <v>35</v>
      </c>
      <c r="B40" s="17" t="s">
        <v>46</v>
      </c>
      <c r="C40" s="2">
        <v>484.6</v>
      </c>
      <c r="D40" s="32"/>
      <c r="E40" s="21">
        <v>110.6</v>
      </c>
      <c r="F40" s="50">
        <v>1.692</v>
      </c>
      <c r="G40" s="53">
        <v>7.662</v>
      </c>
      <c r="H40" s="43">
        <v>11.882</v>
      </c>
      <c r="I40" s="43">
        <v>13.482</v>
      </c>
      <c r="J40" s="58">
        <v>17.227</v>
      </c>
      <c r="K40" s="44">
        <v>15.136</v>
      </c>
      <c r="L40" s="44">
        <v>13.505</v>
      </c>
      <c r="M40" s="43">
        <v>8.64</v>
      </c>
      <c r="N40" s="43">
        <v>4.188</v>
      </c>
      <c r="O40" s="46">
        <v>0.957</v>
      </c>
      <c r="P40" s="59">
        <f t="shared" si="0"/>
        <v>34.718</v>
      </c>
      <c r="Q40" s="59">
        <f t="shared" si="1"/>
        <v>59.653</v>
      </c>
      <c r="R40" s="37">
        <f t="shared" si="2"/>
        <v>94.371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ht="12.75">
      <c r="A41" s="30">
        <v>36</v>
      </c>
      <c r="B41" s="17" t="s">
        <v>45</v>
      </c>
      <c r="C41" s="2">
        <v>2774.6</v>
      </c>
      <c r="D41" s="32"/>
      <c r="E41" s="18">
        <v>353.1</v>
      </c>
      <c r="F41" s="50">
        <v>20.074</v>
      </c>
      <c r="G41" s="53">
        <v>43.787</v>
      </c>
      <c r="H41" s="43">
        <v>65.588</v>
      </c>
      <c r="I41" s="43">
        <v>72.513</v>
      </c>
      <c r="J41" s="58">
        <v>89.754</v>
      </c>
      <c r="K41" s="44">
        <v>77.139</v>
      </c>
      <c r="L41" s="44">
        <v>51.526</v>
      </c>
      <c r="M41" s="43">
        <v>32.768</v>
      </c>
      <c r="N41" s="43">
        <v>12.47</v>
      </c>
      <c r="O41" s="46">
        <v>6.083</v>
      </c>
      <c r="P41" s="59">
        <f t="shared" si="0"/>
        <v>201.962</v>
      </c>
      <c r="Q41" s="59">
        <f t="shared" si="1"/>
        <v>269.74</v>
      </c>
      <c r="R41" s="37">
        <f t="shared" si="2"/>
        <v>471.702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ht="12.75">
      <c r="A42" s="30">
        <v>37</v>
      </c>
      <c r="B42" s="17" t="s">
        <v>17</v>
      </c>
      <c r="C42" s="2">
        <v>1313.3</v>
      </c>
      <c r="D42" s="32"/>
      <c r="E42" s="21">
        <v>114.6</v>
      </c>
      <c r="F42" s="50">
        <v>9.915</v>
      </c>
      <c r="G42" s="53">
        <v>20.438</v>
      </c>
      <c r="H42" s="43">
        <v>29.68</v>
      </c>
      <c r="I42" s="43">
        <v>33.2</v>
      </c>
      <c r="J42" s="58">
        <v>41.327</v>
      </c>
      <c r="K42" s="44">
        <v>36.034</v>
      </c>
      <c r="L42" s="44">
        <v>32.955</v>
      </c>
      <c r="M42" s="43">
        <v>21.834</v>
      </c>
      <c r="N42" s="43">
        <v>10.432</v>
      </c>
      <c r="O42" s="46">
        <v>2.552</v>
      </c>
      <c r="P42" s="59">
        <f t="shared" si="0"/>
        <v>93.233</v>
      </c>
      <c r="Q42" s="59">
        <f t="shared" si="1"/>
        <v>145.134</v>
      </c>
      <c r="R42" s="37">
        <f t="shared" si="2"/>
        <v>238.367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ht="12.75">
      <c r="A43" s="30">
        <v>38</v>
      </c>
      <c r="B43" s="17" t="s">
        <v>56</v>
      </c>
      <c r="C43" s="2">
        <v>1623.7</v>
      </c>
      <c r="D43" s="32"/>
      <c r="E43" s="21">
        <v>162.4</v>
      </c>
      <c r="F43" s="50">
        <v>11.09</v>
      </c>
      <c r="G43" s="53">
        <v>27.273</v>
      </c>
      <c r="H43" s="43">
        <v>31.713</v>
      </c>
      <c r="I43" s="43">
        <v>35.324</v>
      </c>
      <c r="J43" s="58">
        <v>46.752</v>
      </c>
      <c r="K43" s="44">
        <v>42.957</v>
      </c>
      <c r="L43" s="44">
        <v>37.437</v>
      </c>
      <c r="M43" s="43">
        <v>23.979</v>
      </c>
      <c r="N43" s="43">
        <v>11.385</v>
      </c>
      <c r="O43" s="46">
        <v>3.207</v>
      </c>
      <c r="P43" s="59">
        <f>F43+G43+H43+I43</f>
        <v>105.4</v>
      </c>
      <c r="Q43" s="59">
        <f>J43+K43+L43+M43+N43+O43</f>
        <v>165.717</v>
      </c>
      <c r="R43" s="37">
        <f t="shared" si="2"/>
        <v>271.117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ht="12.75">
      <c r="A44" s="30">
        <v>39</v>
      </c>
      <c r="B44" s="17" t="s">
        <v>62</v>
      </c>
      <c r="C44" s="2">
        <v>1652</v>
      </c>
      <c r="D44" s="32"/>
      <c r="E44" s="21">
        <v>185.2</v>
      </c>
      <c r="F44" s="50">
        <v>12.036</v>
      </c>
      <c r="G44" s="53">
        <v>24.75</v>
      </c>
      <c r="H44" s="43">
        <v>37.05</v>
      </c>
      <c r="I44" s="43">
        <v>42.802</v>
      </c>
      <c r="J44" s="58">
        <v>54.522</v>
      </c>
      <c r="K44" s="44">
        <v>47.958</v>
      </c>
      <c r="L44" s="44">
        <v>42.129</v>
      </c>
      <c r="M44" s="43">
        <v>27.123</v>
      </c>
      <c r="N44" s="43">
        <v>13.217</v>
      </c>
      <c r="O44" s="46">
        <v>3.624</v>
      </c>
      <c r="P44" s="59">
        <f>F44+G44+H44+I44</f>
        <v>116.638</v>
      </c>
      <c r="Q44" s="59">
        <f>J44+K44+L44+M44+N44+O44</f>
        <v>188.573</v>
      </c>
      <c r="R44" s="37">
        <f t="shared" si="2"/>
        <v>305.211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ht="12.75">
      <c r="A45" s="30">
        <v>40</v>
      </c>
      <c r="B45" s="17" t="s">
        <v>18</v>
      </c>
      <c r="C45" s="2">
        <v>3188.2</v>
      </c>
      <c r="D45" s="32"/>
      <c r="E45" s="18">
        <v>553</v>
      </c>
      <c r="F45" s="50">
        <v>18.11</v>
      </c>
      <c r="G45" s="53">
        <v>39.861</v>
      </c>
      <c r="H45" s="43">
        <v>60.04</v>
      </c>
      <c r="I45" s="43">
        <v>70.383</v>
      </c>
      <c r="J45" s="58">
        <v>87.554</v>
      </c>
      <c r="K45" s="44">
        <v>72.385</v>
      </c>
      <c r="L45" s="44">
        <v>62.145</v>
      </c>
      <c r="M45" s="43">
        <v>41.071</v>
      </c>
      <c r="N45" s="43">
        <v>20.377</v>
      </c>
      <c r="O45" s="46">
        <v>4.635</v>
      </c>
      <c r="P45" s="59">
        <f t="shared" si="0"/>
        <v>188.394</v>
      </c>
      <c r="Q45" s="59">
        <f t="shared" si="1"/>
        <v>288.167</v>
      </c>
      <c r="R45" s="37">
        <f t="shared" si="2"/>
        <v>476.561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ht="12.75">
      <c r="A46" s="30">
        <v>41</v>
      </c>
      <c r="B46" s="17" t="s">
        <v>19</v>
      </c>
      <c r="C46" s="2">
        <v>1515.5</v>
      </c>
      <c r="D46" s="32"/>
      <c r="E46" s="18">
        <v>208.2</v>
      </c>
      <c r="F46" s="50">
        <v>9.316</v>
      </c>
      <c r="G46" s="53">
        <v>22.606</v>
      </c>
      <c r="H46" s="43">
        <v>36.05</v>
      </c>
      <c r="I46" s="43">
        <v>43.732</v>
      </c>
      <c r="J46" s="58">
        <v>53.735</v>
      </c>
      <c r="K46" s="44">
        <v>43.579</v>
      </c>
      <c r="L46" s="44">
        <v>37.563</v>
      </c>
      <c r="M46" s="43">
        <v>25.376</v>
      </c>
      <c r="N46" s="43">
        <v>12.318</v>
      </c>
      <c r="O46" s="46">
        <v>2.09</v>
      </c>
      <c r="P46" s="59">
        <f t="shared" si="0"/>
        <v>111.704</v>
      </c>
      <c r="Q46" s="59">
        <f t="shared" si="1"/>
        <v>174.661</v>
      </c>
      <c r="R46" s="37">
        <f t="shared" si="2"/>
        <v>286.365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ht="12.75">
      <c r="A47" s="30">
        <v>42</v>
      </c>
      <c r="B47" s="17" t="s">
        <v>43</v>
      </c>
      <c r="C47" s="2">
        <v>2915.5</v>
      </c>
      <c r="D47" s="32"/>
      <c r="E47" s="18">
        <v>239.4</v>
      </c>
      <c r="F47" s="50">
        <v>19.156</v>
      </c>
      <c r="G47" s="53">
        <v>42.108</v>
      </c>
      <c r="H47" s="43">
        <v>64.331</v>
      </c>
      <c r="I47" s="43">
        <v>74.878</v>
      </c>
      <c r="J47" s="58">
        <v>95.834</v>
      </c>
      <c r="K47" s="44">
        <v>80.554</v>
      </c>
      <c r="L47" s="44">
        <v>69.237</v>
      </c>
      <c r="M47" s="43">
        <v>43.612</v>
      </c>
      <c r="N47" s="43">
        <v>21.735</v>
      </c>
      <c r="O47" s="46">
        <v>4.424</v>
      </c>
      <c r="P47" s="59">
        <f t="shared" si="0"/>
        <v>200.473</v>
      </c>
      <c r="Q47" s="59">
        <f t="shared" si="1"/>
        <v>315.396</v>
      </c>
      <c r="R47" s="37">
        <f t="shared" si="2"/>
        <v>515.869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ht="12.75">
      <c r="A48" s="30">
        <v>43</v>
      </c>
      <c r="B48" s="17" t="s">
        <v>20</v>
      </c>
      <c r="C48" s="2">
        <v>2992</v>
      </c>
      <c r="D48" s="32"/>
      <c r="E48" s="18">
        <v>240.9</v>
      </c>
      <c r="F48" s="50">
        <v>18.112</v>
      </c>
      <c r="G48" s="53">
        <v>38.85</v>
      </c>
      <c r="H48" s="43">
        <v>61.512</v>
      </c>
      <c r="I48" s="43">
        <v>72.52</v>
      </c>
      <c r="J48" s="58">
        <v>90.28</v>
      </c>
      <c r="K48" s="44">
        <v>76.01</v>
      </c>
      <c r="L48" s="44">
        <v>65.644</v>
      </c>
      <c r="M48" s="43">
        <v>40.28</v>
      </c>
      <c r="N48" s="43">
        <v>22.56</v>
      </c>
      <c r="O48" s="46">
        <v>4.51</v>
      </c>
      <c r="P48" s="59">
        <f t="shared" si="0"/>
        <v>190.994</v>
      </c>
      <c r="Q48" s="59">
        <f t="shared" si="1"/>
        <v>299.284</v>
      </c>
      <c r="R48" s="37">
        <f t="shared" si="2"/>
        <v>490.278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12.75">
      <c r="A49" s="30">
        <v>44</v>
      </c>
      <c r="B49" s="17" t="s">
        <v>21</v>
      </c>
      <c r="C49" s="2">
        <v>4935.35</v>
      </c>
      <c r="D49" s="32"/>
      <c r="E49" s="18">
        <v>401</v>
      </c>
      <c r="F49" s="50">
        <v>23.637</v>
      </c>
      <c r="G49" s="53">
        <v>53.388</v>
      </c>
      <c r="H49" s="43">
        <v>82.78</v>
      </c>
      <c r="I49" s="43">
        <v>103.606</v>
      </c>
      <c r="J49" s="58">
        <v>137.282</v>
      </c>
      <c r="K49" s="44">
        <v>105.736</v>
      </c>
      <c r="L49" s="44">
        <v>96.513</v>
      </c>
      <c r="M49" s="43">
        <v>62.536</v>
      </c>
      <c r="N49" s="43">
        <v>30.158</v>
      </c>
      <c r="O49" s="46">
        <v>5.89</v>
      </c>
      <c r="P49" s="59">
        <f t="shared" si="0"/>
        <v>263.411</v>
      </c>
      <c r="Q49" s="59">
        <f t="shared" si="1"/>
        <v>438.115</v>
      </c>
      <c r="R49" s="37">
        <f t="shared" si="2"/>
        <v>701.526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12.75">
      <c r="A50" s="30">
        <v>45</v>
      </c>
      <c r="B50" s="17" t="s">
        <v>22</v>
      </c>
      <c r="C50" s="2">
        <v>4847.3</v>
      </c>
      <c r="D50" s="32">
        <v>0</v>
      </c>
      <c r="E50" s="18">
        <v>406.4</v>
      </c>
      <c r="F50" s="50">
        <v>23.48</v>
      </c>
      <c r="G50" s="53">
        <v>63.927</v>
      </c>
      <c r="H50" s="43">
        <v>81.451</v>
      </c>
      <c r="I50" s="43">
        <v>93.477</v>
      </c>
      <c r="J50" s="58">
        <v>113.541</v>
      </c>
      <c r="K50" s="44">
        <v>67.481</v>
      </c>
      <c r="L50" s="44">
        <v>74.14</v>
      </c>
      <c r="M50" s="43">
        <v>67.228</v>
      </c>
      <c r="N50" s="43">
        <v>30.674</v>
      </c>
      <c r="O50" s="46">
        <v>3.635</v>
      </c>
      <c r="P50" s="59">
        <f t="shared" si="0"/>
        <v>262.335</v>
      </c>
      <c r="Q50" s="59">
        <f t="shared" si="1"/>
        <v>356.699</v>
      </c>
      <c r="R50" s="37">
        <f t="shared" si="2"/>
        <v>619.034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ht="12.75">
      <c r="A51" s="30">
        <v>46</v>
      </c>
      <c r="B51" s="17" t="s">
        <v>37</v>
      </c>
      <c r="C51" s="2">
        <v>3703.16</v>
      </c>
      <c r="D51" s="32"/>
      <c r="E51" s="18">
        <v>494.1</v>
      </c>
      <c r="F51" s="50">
        <v>14.95</v>
      </c>
      <c r="G51" s="53">
        <v>43.16</v>
      </c>
      <c r="H51" s="43">
        <v>72.41</v>
      </c>
      <c r="I51" s="43">
        <v>80.33</v>
      </c>
      <c r="J51" s="58">
        <v>100.46</v>
      </c>
      <c r="K51" s="44">
        <v>87.38</v>
      </c>
      <c r="L51" s="44">
        <v>73.61</v>
      </c>
      <c r="M51" s="43">
        <v>49.23</v>
      </c>
      <c r="N51" s="43">
        <v>25.58</v>
      </c>
      <c r="O51" s="46">
        <v>1.73</v>
      </c>
      <c r="P51" s="59">
        <f t="shared" si="0"/>
        <v>210.85</v>
      </c>
      <c r="Q51" s="59">
        <f t="shared" si="1"/>
        <v>337.99</v>
      </c>
      <c r="R51" s="37">
        <f t="shared" si="2"/>
        <v>548.84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ht="12.75">
      <c r="A52" s="30">
        <v>47</v>
      </c>
      <c r="B52" s="17" t="s">
        <v>68</v>
      </c>
      <c r="C52" s="2">
        <v>2546.9</v>
      </c>
      <c r="D52" s="32"/>
      <c r="E52" s="18">
        <v>707.6</v>
      </c>
      <c r="F52" s="50">
        <v>9</v>
      </c>
      <c r="G52" s="53">
        <v>25.35</v>
      </c>
      <c r="H52" s="43">
        <v>48.93</v>
      </c>
      <c r="I52" s="43">
        <v>53.46</v>
      </c>
      <c r="J52" s="58">
        <v>68.16</v>
      </c>
      <c r="K52" s="44">
        <v>57.32</v>
      </c>
      <c r="L52" s="44">
        <v>48.74</v>
      </c>
      <c r="M52" s="43">
        <v>30.39</v>
      </c>
      <c r="N52" s="43">
        <v>11.01</v>
      </c>
      <c r="O52" s="46">
        <v>0</v>
      </c>
      <c r="P52" s="59">
        <f t="shared" si="0"/>
        <v>136.74</v>
      </c>
      <c r="Q52" s="59">
        <f t="shared" si="1"/>
        <v>215.62</v>
      </c>
      <c r="R52" s="37">
        <f>F52+G52+H52+I52+J52+K52+L52+M52+N52+O52</f>
        <v>352.36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ht="12.75">
      <c r="A53" s="30">
        <v>48</v>
      </c>
      <c r="B53" s="17" t="s">
        <v>63</v>
      </c>
      <c r="C53" s="2">
        <v>1321.5</v>
      </c>
      <c r="D53" s="32"/>
      <c r="E53" s="18">
        <v>102</v>
      </c>
      <c r="F53" s="50">
        <v>7.706</v>
      </c>
      <c r="G53" s="53">
        <v>13.114</v>
      </c>
      <c r="H53" s="43">
        <v>18.939</v>
      </c>
      <c r="I53" s="43">
        <v>12.865</v>
      </c>
      <c r="J53" s="58">
        <v>14.305</v>
      </c>
      <c r="K53" s="44">
        <v>12.972</v>
      </c>
      <c r="L53" s="44">
        <v>10.737</v>
      </c>
      <c r="M53" s="43">
        <v>8.478</v>
      </c>
      <c r="N53" s="43">
        <v>6.643</v>
      </c>
      <c r="O53" s="46">
        <v>0</v>
      </c>
      <c r="P53" s="59">
        <f t="shared" si="0"/>
        <v>52.624</v>
      </c>
      <c r="Q53" s="59">
        <f t="shared" si="1"/>
        <v>53.135</v>
      </c>
      <c r="R53" s="37">
        <f>F53+G53+H53+I53+J53+K53+L53+M53+N53+O53</f>
        <v>105.759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ht="12.75">
      <c r="A54" s="30">
        <v>49</v>
      </c>
      <c r="B54" s="17" t="s">
        <v>23</v>
      </c>
      <c r="C54" s="2">
        <v>3240.75</v>
      </c>
      <c r="D54" s="32"/>
      <c r="E54" s="18">
        <v>520.8</v>
      </c>
      <c r="F54" s="50">
        <v>16.437</v>
      </c>
      <c r="G54" s="53">
        <v>33.265</v>
      </c>
      <c r="H54" s="43">
        <v>44.787</v>
      </c>
      <c r="I54" s="43">
        <v>59.824</v>
      </c>
      <c r="J54" s="58">
        <v>81.102</v>
      </c>
      <c r="K54" s="44">
        <v>66.195</v>
      </c>
      <c r="L54" s="44">
        <v>54.766</v>
      </c>
      <c r="M54" s="43">
        <v>37.675</v>
      </c>
      <c r="N54" s="43">
        <v>33.41</v>
      </c>
      <c r="O54" s="43">
        <v>3.879</v>
      </c>
      <c r="P54" s="59">
        <f t="shared" si="0"/>
        <v>154.313</v>
      </c>
      <c r="Q54" s="59">
        <f t="shared" si="1"/>
        <v>277.027</v>
      </c>
      <c r="R54" s="37">
        <f t="shared" si="2"/>
        <v>431.34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ht="12.75">
      <c r="A55" s="30">
        <v>50</v>
      </c>
      <c r="B55" s="17" t="s">
        <v>24</v>
      </c>
      <c r="C55" s="2">
        <v>3258.1</v>
      </c>
      <c r="D55" s="32"/>
      <c r="E55" s="22">
        <v>506.6</v>
      </c>
      <c r="F55" s="50">
        <v>15.3</v>
      </c>
      <c r="G55" s="53">
        <v>45.15</v>
      </c>
      <c r="H55" s="43">
        <v>72.22</v>
      </c>
      <c r="I55" s="43">
        <v>83.64</v>
      </c>
      <c r="J55" s="58">
        <v>108.83</v>
      </c>
      <c r="K55" s="44">
        <v>82.059</v>
      </c>
      <c r="L55" s="44">
        <v>74.93</v>
      </c>
      <c r="M55" s="43">
        <v>48.57</v>
      </c>
      <c r="N55" s="43">
        <v>24.28</v>
      </c>
      <c r="O55" s="43">
        <v>5.14</v>
      </c>
      <c r="P55" s="59">
        <f t="shared" si="0"/>
        <v>216.31</v>
      </c>
      <c r="Q55" s="59">
        <f t="shared" si="1"/>
        <v>343.809</v>
      </c>
      <c r="R55" s="37">
        <f t="shared" si="2"/>
        <v>560.119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ht="12.75">
      <c r="A56" s="30">
        <v>51</v>
      </c>
      <c r="B56" s="17" t="s">
        <v>42</v>
      </c>
      <c r="C56" s="2">
        <v>2923.6</v>
      </c>
      <c r="D56" s="32"/>
      <c r="E56" s="18">
        <v>252</v>
      </c>
      <c r="F56" s="50">
        <v>10.277</v>
      </c>
      <c r="G56" s="53">
        <v>37.413</v>
      </c>
      <c r="H56" s="43">
        <v>63.36</v>
      </c>
      <c r="I56" s="43">
        <v>72.045</v>
      </c>
      <c r="J56" s="58">
        <v>93.55</v>
      </c>
      <c r="K56" s="44">
        <v>67.595</v>
      </c>
      <c r="L56" s="44">
        <v>66.91</v>
      </c>
      <c r="M56" s="43">
        <v>41.13</v>
      </c>
      <c r="N56" s="43">
        <v>15.847</v>
      </c>
      <c r="O56" s="43">
        <v>1.457</v>
      </c>
      <c r="P56" s="59">
        <f t="shared" si="0"/>
        <v>183.095</v>
      </c>
      <c r="Q56" s="59">
        <f t="shared" si="1"/>
        <v>286.489</v>
      </c>
      <c r="R56" s="37">
        <f t="shared" si="2"/>
        <v>469.584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ht="12.75">
      <c r="A57" s="16"/>
      <c r="B57" s="16" t="s">
        <v>36</v>
      </c>
      <c r="C57" s="25">
        <f aca="true" t="shared" si="3" ref="C57:O57">SUM(C6:C56)</f>
        <v>124717.9</v>
      </c>
      <c r="D57" s="33">
        <f t="shared" si="3"/>
        <v>3038.7</v>
      </c>
      <c r="E57" s="25">
        <f t="shared" si="3"/>
        <v>14253.57</v>
      </c>
      <c r="F57" s="19">
        <f t="shared" si="3"/>
        <v>674.94</v>
      </c>
      <c r="G57" s="19">
        <f t="shared" si="3"/>
        <v>1598.154</v>
      </c>
      <c r="H57" s="19">
        <f t="shared" si="3"/>
        <v>2437.124</v>
      </c>
      <c r="I57" s="19">
        <f t="shared" si="3"/>
        <v>2839.526</v>
      </c>
      <c r="J57" s="19">
        <f t="shared" si="3"/>
        <v>3631.174</v>
      </c>
      <c r="K57" s="19">
        <f t="shared" si="3"/>
        <v>3039.11</v>
      </c>
      <c r="L57" s="19">
        <f t="shared" si="3"/>
        <v>2615.068</v>
      </c>
      <c r="M57" s="19">
        <f t="shared" si="3"/>
        <v>1753.257</v>
      </c>
      <c r="N57" s="19">
        <f t="shared" si="3"/>
        <v>857.094</v>
      </c>
      <c r="O57" s="19">
        <f t="shared" si="3"/>
        <v>132.98</v>
      </c>
      <c r="P57" s="19">
        <f>SUM(P6:P56)</f>
        <v>7549.744</v>
      </c>
      <c r="Q57" s="19">
        <f>SUM(Q6:Q56)</f>
        <v>12028.683</v>
      </c>
      <c r="R57" s="25">
        <f>SUM(R6:R56)</f>
        <v>19578.427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9" spans="2:11" ht="12.75">
      <c r="B59" s="27" t="s">
        <v>48</v>
      </c>
      <c r="C59" s="5"/>
      <c r="D59" s="34"/>
      <c r="E59" s="5"/>
      <c r="F59" s="51"/>
      <c r="G59" s="54"/>
      <c r="H59" s="55" t="e">
        <f>H57-#REF!</f>
        <v>#REF!</v>
      </c>
      <c r="J59" s="45"/>
      <c r="K59" s="45"/>
    </row>
    <row r="61" spans="3:14" ht="12.75">
      <c r="C61" s="6"/>
      <c r="D61" s="35"/>
      <c r="E61" s="6"/>
      <c r="F61" s="42"/>
      <c r="G61" s="42"/>
      <c r="H61" s="42"/>
      <c r="I61" s="42"/>
      <c r="J61" s="42"/>
      <c r="K61" s="42"/>
      <c r="L61" s="42"/>
      <c r="M61" s="42"/>
      <c r="N61" s="42"/>
    </row>
    <row r="64" ht="12.75">
      <c r="B64" s="28"/>
    </row>
  </sheetData>
  <sheetProtection/>
  <mergeCells count="11">
    <mergeCell ref="P2:P4"/>
    <mergeCell ref="Q2:Q4"/>
    <mergeCell ref="T2:V3"/>
    <mergeCell ref="R2:R4"/>
    <mergeCell ref="A1:R1"/>
    <mergeCell ref="A2:A4"/>
    <mergeCell ref="B2:B4"/>
    <mergeCell ref="C2:C4"/>
    <mergeCell ref="D2:D4"/>
    <mergeCell ref="E2:E4"/>
    <mergeCell ref="F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H57" formulaRange="1"/>
    <ignoredError sqref="P6:Q42 P45:Q56 P43:Q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economist-3</dc:creator>
  <cp:keywords/>
  <dc:description/>
  <cp:lastModifiedBy>Наталья Смирнова</cp:lastModifiedBy>
  <cp:lastPrinted>2022-05-04T10:35:00Z</cp:lastPrinted>
  <dcterms:created xsi:type="dcterms:W3CDTF">2013-04-13T09:00:57Z</dcterms:created>
  <dcterms:modified xsi:type="dcterms:W3CDTF">2023-04-10T05:53:39Z</dcterms:modified>
  <cp:category/>
  <cp:version/>
  <cp:contentType/>
  <cp:contentStatus/>
</cp:coreProperties>
</file>