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свод м3 газа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62913"/>
</workbook>
</file>

<file path=xl/calcChain.xml><?xml version="1.0" encoding="utf-8"?>
<calcChain xmlns="http://schemas.openxmlformats.org/spreadsheetml/2006/main">
  <c r="V7" i="4" l="1"/>
  <c r="U7" i="4"/>
  <c r="V9" i="4" l="1"/>
  <c r="U9" i="4"/>
  <c r="V8" i="4"/>
  <c r="U8" i="4"/>
  <c r="W7" i="4" l="1"/>
  <c r="W9" i="4"/>
  <c r="W8" i="4"/>
  <c r="W10" i="4" l="1"/>
  <c r="B13" i="4"/>
  <c r="Q10" i="4" l="1"/>
  <c r="P10" i="4" l="1"/>
  <c r="U10" i="4" l="1"/>
  <c r="J10" i="4" l="1"/>
  <c r="V10" i="4" l="1"/>
  <c r="I10" i="4"/>
  <c r="I12" i="4" s="1"/>
  <c r="R10" i="4" l="1"/>
  <c r="S10" i="4"/>
  <c r="F10" i="4"/>
  <c r="T10" i="4"/>
  <c r="O10" i="4"/>
  <c r="N10" i="4"/>
  <c r="M10" i="4"/>
  <c r="L10" i="4"/>
  <c r="H10" i="4"/>
  <c r="K10" i="4"/>
  <c r="G10" i="4" l="1"/>
</calcChain>
</file>

<file path=xl/sharedStrings.xml><?xml version="1.0" encoding="utf-8"?>
<sst xmlns="http://schemas.openxmlformats.org/spreadsheetml/2006/main" count="34" uniqueCount="32">
  <si>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</si>
  <si>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</si>
  <si>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</si>
  <si>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</si>
  <si>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</si>
  <si>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</si>
  <si>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</si>
  <si>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</si>
  <si>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</si>
  <si>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</si>
  <si>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</si>
  <si>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</si>
  <si>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Калинина,54</t>
  </si>
  <si>
    <t>Таежная,4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</si>
  <si>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</si>
  <si>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</si>
  <si>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</si>
  <si>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</si>
  <si>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</si>
  <si>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</si>
  <si>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</si>
  <si>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</si>
  <si>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</si>
  <si>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</si>
  <si>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</si>
  <si>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</si>
  <si>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Толстого,18/1</t>
  </si>
  <si>
    <t>счета</t>
  </si>
  <si>
    <t>СВОД по показаниям газа в крышных котельных за 2023г. (полностью с дома) УК ООО "Комфорт-Югорск"</t>
  </si>
  <si>
    <t xml:space="preserve"> 2023 г.</t>
  </si>
  <si>
    <t xml:space="preserve">январь-июнь 2023г </t>
  </si>
  <si>
    <t xml:space="preserve">июль-декабрь 2023г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</si>
</sst>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93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1" applyNumberFormat="1" applyFont="1"/>
    <xf numFmtId="0" fontId="9" fillId="0" borderId="0" xfId="1" applyFont="1" applyFill="1"/>
    <xf numFmtId="0" fontId="9" fillId="0" borderId="0" xfId="1" applyFont="1"/>
    <xf numFmtId="0" fontId="10" fillId="0" borderId="0" xfId="1" applyFont="1"/>
    <xf numFmtId="165" fontId="1" fillId="0" borderId="0" xfId="1" applyNumberFormat="1"/>
    <xf numFmtId="0" fontId="11" fillId="0" borderId="0" xfId="1" applyFont="1"/>
    <xf numFmtId="0" fontId="1" fillId="0" borderId="0" xfId="1" applyFill="1"/>
    <xf numFmtId="1" fontId="4" fillId="0" borderId="1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" fillId="3" borderId="0" xfId="1" applyFill="1"/>
    <xf numFmtId="1" fontId="4" fillId="0" borderId="20" xfId="1" applyNumberFormat="1" applyFont="1" applyFill="1" applyBorder="1" applyAlignment="1">
      <alignment horizontal="center" vertical="center"/>
    </xf>
    <xf numFmtId="2" fontId="12" fillId="0" borderId="0" xfId="1" applyNumberFormat="1" applyFont="1" applyFill="1" applyAlignment="1">
      <alignment horizontal="center" vertical="center"/>
    </xf>
    <xf numFmtId="0" fontId="14" fillId="0" borderId="0" xfId="1" applyFont="1" applyFill="1"/>
    <xf numFmtId="0" fontId="15" fillId="0" borderId="0" xfId="1" applyFont="1"/>
    <xf numFmtId="0" fontId="1" fillId="0" borderId="0" xfId="1" applyAlignment="1"/>
    <xf numFmtId="0" fontId="9" fillId="0" borderId="0" xfId="1" applyFont="1" applyAlignment="1"/>
    <xf numFmtId="165" fontId="1" fillId="0" borderId="0" xfId="1" applyNumberFormat="1" applyFill="1"/>
    <xf numFmtId="1" fontId="1" fillId="0" borderId="0" xfId="1" applyNumberFormat="1" applyAlignment="1"/>
    <xf numFmtId="164" fontId="1" fillId="0" borderId="0" xfId="1" applyNumberFormat="1"/>
    <xf numFmtId="164" fontId="1" fillId="0" borderId="0" xfId="1" applyNumberFormat="1" applyFill="1" applyAlignment="1">
      <alignment horizontal="center"/>
    </xf>
    <xf numFmtId="164" fontId="1" fillId="0" borderId="0" xfId="1" applyNumberFormat="1" applyAlignment="1">
      <alignment horizontal="center"/>
    </xf>
    <xf numFmtId="2" fontId="13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0" fontId="15" fillId="0" borderId="0" xfId="1" applyFont="1" applyBorder="1"/>
    <xf numFmtId="4" fontId="1" fillId="0" borderId="0" xfId="1" applyNumberFormat="1" applyFill="1"/>
    <xf numFmtId="4" fontId="1" fillId="0" borderId="0" xfId="1" applyNumberFormat="1"/>
    <xf numFmtId="0" fontId="19" fillId="3" borderId="7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20" fillId="0" borderId="19" xfId="1" applyFont="1" applyFill="1" applyBorder="1" applyAlignment="1">
      <alignment horizontal="left" vertical="center" wrapText="1"/>
    </xf>
    <xf numFmtId="0" fontId="19" fillId="0" borderId="19" xfId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5" fontId="21" fillId="0" borderId="2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vertical="center"/>
    </xf>
    <xf numFmtId="165" fontId="21" fillId="0" borderId="1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165" fontId="21" fillId="3" borderId="19" xfId="0" applyNumberFormat="1" applyFont="1" applyFill="1" applyBorder="1" applyAlignment="1">
      <alignment horizontal="center" vertical="center"/>
    </xf>
    <xf numFmtId="165" fontId="21" fillId="0" borderId="19" xfId="0" applyNumberFormat="1" applyFont="1" applyBorder="1" applyAlignment="1">
      <alignment vertical="center"/>
    </xf>
    <xf numFmtId="165" fontId="21" fillId="0" borderId="19" xfId="0" applyNumberFormat="1" applyFont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2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1" fillId="0" borderId="21" xfId="0" applyNumberFormat="1" applyFont="1" applyBorder="1" applyAlignment="1">
      <alignment vertical="center"/>
    </xf>
    <xf numFmtId="165" fontId="22" fillId="0" borderId="19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1" fillId="3" borderId="19" xfId="0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18" fillId="0" borderId="8" xfId="1" applyNumberFormat="1" applyFont="1" applyFill="1" applyBorder="1" applyAlignment="1">
      <alignment horizontal="center" vertical="center" wrapText="1"/>
    </xf>
    <xf numFmtId="2" fontId="18" fillId="0" borderId="9" xfId="1" applyNumberFormat="1" applyFont="1" applyFill="1" applyBorder="1" applyAlignment="1">
      <alignment horizontal="center" vertical="center" wrapText="1"/>
    </xf>
    <xf numFmtId="2" fontId="18" fillId="0" borderId="10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18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20"/>
  <sheetViews>
    <sheetView tabSelected="1" zoomScale="80" zoomScaleNormal="80" workbookViewId="0">
      <pane xSplit="19560" ySplit="1455" activePane="bottomLeft"/>
      <selection activeCell="I3" sqref="I3:T3"/>
      <selection pane="topRight" activeCell="W17" sqref="W17"/>
      <selection pane="bottomLeft" activeCell="T10" sqref="T10"/>
      <selection pane="bottomRight" activeCell="U73" sqref="U73"/>
    </sheetView>
  </sheetViews>
  <sheetFormatPr defaultRowHeight="12.75" x14ac:dyDescent="0.2"/>
  <cols>
    <col min="1" max="1" width="4.140625" style="25" customWidth="1"/>
    <col min="2" max="2" width="13.5703125" style="3" customWidth="1"/>
    <col min="3" max="3" width="7.5703125" style="3" hidden="1" customWidth="1"/>
    <col min="4" max="4" width="4.7109375" style="3" hidden="1" customWidth="1"/>
    <col min="5" max="5" width="9" style="3" hidden="1" customWidth="1"/>
    <col min="6" max="6" width="10.7109375" style="3" hidden="1" customWidth="1"/>
    <col min="7" max="7" width="7.42578125" style="3" hidden="1" customWidth="1"/>
    <col min="8" max="8" width="9.42578125" style="3" hidden="1" customWidth="1"/>
    <col min="9" max="9" width="12.42578125" style="21" customWidth="1"/>
    <col min="10" max="10" width="12.85546875" style="3" customWidth="1"/>
    <col min="11" max="11" width="12.7109375" style="3" customWidth="1"/>
    <col min="12" max="12" width="12.42578125" style="3" customWidth="1"/>
    <col min="13" max="13" width="12.7109375" style="3" customWidth="1"/>
    <col min="14" max="14" width="11.7109375" style="3" customWidth="1"/>
    <col min="15" max="15" width="11.85546875" style="3" customWidth="1"/>
    <col min="16" max="16" width="12.85546875" style="3" customWidth="1"/>
    <col min="17" max="17" width="11" style="3" customWidth="1"/>
    <col min="18" max="18" width="13" style="3" customWidth="1"/>
    <col min="19" max="19" width="13.28515625" style="3" customWidth="1"/>
    <col min="20" max="20" width="13.140625" style="3" customWidth="1"/>
    <col min="21" max="21" width="12.140625" style="3" customWidth="1"/>
    <col min="22" max="22" width="13.42578125" style="3" customWidth="1"/>
    <col min="23" max="23" width="13.8554687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73" t="s">
        <v>0</v>
      </c>
      <c r="B2" s="74" t="s">
        <v>1</v>
      </c>
      <c r="C2" s="75" t="s">
        <v>2</v>
      </c>
      <c r="D2" s="76" t="s">
        <v>3</v>
      </c>
      <c r="E2" s="75" t="s">
        <v>4</v>
      </c>
      <c r="F2" s="79" t="s">
        <v>5</v>
      </c>
      <c r="G2" s="80" t="s">
        <v>6</v>
      </c>
      <c r="H2" s="83" t="s">
        <v>7</v>
      </c>
      <c r="I2" s="85" t="s">
        <v>11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  <c r="U2" s="91" t="s">
        <v>30</v>
      </c>
      <c r="V2" s="91" t="s">
        <v>31</v>
      </c>
      <c r="W2" s="92" t="s">
        <v>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73"/>
      <c r="B3" s="74"/>
      <c r="C3" s="75"/>
      <c r="D3" s="77"/>
      <c r="E3" s="75"/>
      <c r="F3" s="79"/>
      <c r="G3" s="81"/>
      <c r="H3" s="83"/>
      <c r="I3" s="88" t="s">
        <v>29</v>
      </c>
      <c r="J3" s="89"/>
      <c r="K3" s="89"/>
      <c r="L3" s="89"/>
      <c r="M3" s="89"/>
      <c r="N3" s="89"/>
      <c r="O3" s="89"/>
      <c r="P3" s="89"/>
      <c r="Q3" s="89"/>
      <c r="R3" s="89"/>
      <c r="S3" s="89"/>
      <c r="T3" s="90"/>
      <c r="U3" s="91"/>
      <c r="V3" s="91"/>
      <c r="W3" s="9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73"/>
      <c r="B4" s="74"/>
      <c r="C4" s="75"/>
      <c r="D4" s="78"/>
      <c r="E4" s="75"/>
      <c r="F4" s="79"/>
      <c r="G4" s="82"/>
      <c r="H4" s="84"/>
      <c r="I4" s="51" t="s">
        <v>16</v>
      </c>
      <c r="J4" s="51" t="s">
        <v>17</v>
      </c>
      <c r="K4" s="51" t="s">
        <v>18</v>
      </c>
      <c r="L4" s="51" t="s">
        <v>19</v>
      </c>
      <c r="M4" s="52" t="s">
        <v>20</v>
      </c>
      <c r="N4" s="53" t="s">
        <v>21</v>
      </c>
      <c r="O4" s="52" t="s">
        <v>22</v>
      </c>
      <c r="P4" s="53" t="s">
        <v>23</v>
      </c>
      <c r="Q4" s="52" t="s">
        <v>24</v>
      </c>
      <c r="R4" s="53" t="s">
        <v>14</v>
      </c>
      <c r="S4" s="52" t="s">
        <v>15</v>
      </c>
      <c r="T4" s="53" t="s">
        <v>25</v>
      </c>
      <c r="U4" s="91"/>
      <c r="V4" s="91"/>
      <c r="W4" s="92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6">
        <v>22</v>
      </c>
      <c r="W5" s="5">
        <v>23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29" customFormat="1" ht="37.5" customHeight="1" x14ac:dyDescent="0.2">
      <c r="A7" s="42">
        <v>1</v>
      </c>
      <c r="B7" s="43" t="s">
        <v>12</v>
      </c>
      <c r="C7" s="44">
        <v>2016</v>
      </c>
      <c r="D7" s="44">
        <v>4</v>
      </c>
      <c r="E7" s="44" t="s">
        <v>9</v>
      </c>
      <c r="F7" s="45">
        <v>3521.2</v>
      </c>
      <c r="G7" s="46"/>
      <c r="H7" s="45">
        <v>616.1</v>
      </c>
      <c r="I7" s="56">
        <v>18209.116000000002</v>
      </c>
      <c r="J7" s="57">
        <v>15881.119000000001</v>
      </c>
      <c r="K7" s="57">
        <v>11831.262000000001</v>
      </c>
      <c r="L7" s="58">
        <v>11118.307000000001</v>
      </c>
      <c r="M7" s="57">
        <v>7027.6970000000001</v>
      </c>
      <c r="N7" s="57">
        <v>3687.623</v>
      </c>
      <c r="O7" s="56">
        <v>3436.57</v>
      </c>
      <c r="P7" s="58">
        <v>3357.261</v>
      </c>
      <c r="Q7" s="58">
        <v>4944.1959999999999</v>
      </c>
      <c r="R7" s="63">
        <v>9042.3960000000006</v>
      </c>
      <c r="S7" s="64">
        <v>14679.333000000001</v>
      </c>
      <c r="T7" s="58">
        <v>18608.022000000001</v>
      </c>
      <c r="U7" s="65">
        <f>SUM(I7:N7)</f>
        <v>67755.124000000011</v>
      </c>
      <c r="V7" s="65">
        <f>SUM(O7:T7)</f>
        <v>54067.778000000006</v>
      </c>
      <c r="W7" s="66">
        <f>U7+V7</f>
        <v>121822.90200000002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</row>
    <row r="8" spans="1:248" s="29" customFormat="1" ht="38.25" customHeight="1" x14ac:dyDescent="0.2">
      <c r="A8" s="42">
        <v>2</v>
      </c>
      <c r="B8" s="43" t="s">
        <v>13</v>
      </c>
      <c r="C8" s="44">
        <v>2004</v>
      </c>
      <c r="D8" s="44">
        <v>5</v>
      </c>
      <c r="E8" s="44" t="s">
        <v>9</v>
      </c>
      <c r="F8" s="45">
        <v>3510.46</v>
      </c>
      <c r="G8" s="45"/>
      <c r="H8" s="45">
        <v>331.4</v>
      </c>
      <c r="I8" s="56">
        <v>17019</v>
      </c>
      <c r="J8" s="58">
        <v>17000</v>
      </c>
      <c r="K8" s="57">
        <v>11584</v>
      </c>
      <c r="L8" s="58">
        <v>10102</v>
      </c>
      <c r="M8" s="58">
        <v>7613.652</v>
      </c>
      <c r="N8" s="57">
        <v>3481.0340000000001</v>
      </c>
      <c r="O8" s="56">
        <v>4680.24</v>
      </c>
      <c r="P8" s="58">
        <v>6228.4530000000004</v>
      </c>
      <c r="Q8" s="58">
        <v>7386.6080000000002</v>
      </c>
      <c r="R8" s="58">
        <v>10385.605</v>
      </c>
      <c r="S8" s="64">
        <v>14925.718000000001</v>
      </c>
      <c r="T8" s="58">
        <v>16859.282999999999</v>
      </c>
      <c r="U8" s="65">
        <f>SUM(I8:N8)</f>
        <v>66799.686000000002</v>
      </c>
      <c r="V8" s="65">
        <f>SUM(O8:T8)</f>
        <v>60465.906999999992</v>
      </c>
      <c r="W8" s="66">
        <f>U8+V8</f>
        <v>127265.59299999999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</row>
    <row r="9" spans="1:248" s="29" customFormat="1" ht="42" customHeight="1" x14ac:dyDescent="0.2">
      <c r="A9" s="47">
        <v>3</v>
      </c>
      <c r="B9" s="48" t="s">
        <v>26</v>
      </c>
      <c r="C9" s="49">
        <v>2017</v>
      </c>
      <c r="D9" s="49">
        <v>7</v>
      </c>
      <c r="E9" s="49" t="s">
        <v>9</v>
      </c>
      <c r="F9" s="50">
        <v>3273.1</v>
      </c>
      <c r="G9" s="50"/>
      <c r="H9" s="50">
        <v>520</v>
      </c>
      <c r="I9" s="59">
        <v>17960.425999999999</v>
      </c>
      <c r="J9" s="60">
        <v>15818.056</v>
      </c>
      <c r="K9" s="61">
        <v>12351.018</v>
      </c>
      <c r="L9" s="62">
        <v>11798.914000000001</v>
      </c>
      <c r="M9" s="62">
        <v>7355.69</v>
      </c>
      <c r="N9" s="71">
        <v>3898.2460000000001</v>
      </c>
      <c r="O9" s="67">
        <v>3533.1239999999998</v>
      </c>
      <c r="P9" s="62">
        <v>3504.0160000000001</v>
      </c>
      <c r="Q9" s="63">
        <v>5122.0959999999995</v>
      </c>
      <c r="R9" s="61">
        <v>9104.8729999999996</v>
      </c>
      <c r="S9" s="68">
        <v>13416.267</v>
      </c>
      <c r="T9" s="62">
        <v>18540.501</v>
      </c>
      <c r="U9" s="69">
        <f>SUM(I9:N9)</f>
        <v>69182.350000000006</v>
      </c>
      <c r="V9" s="69">
        <f>SUM(O9:T9)</f>
        <v>53220.876999999993</v>
      </c>
      <c r="W9" s="70">
        <f>U9+V9</f>
        <v>122403.227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</row>
    <row r="10" spans="1:248" s="39" customFormat="1" ht="27.75" customHeight="1" x14ac:dyDescent="0.25">
      <c r="A10" s="54"/>
      <c r="B10" s="55" t="s">
        <v>10</v>
      </c>
      <c r="C10" s="55"/>
      <c r="D10" s="55"/>
      <c r="E10" s="55"/>
      <c r="F10" s="55">
        <f t="shared" ref="F10:T10" si="0">SUM(F7:F9)</f>
        <v>10304.76</v>
      </c>
      <c r="G10" s="55">
        <f t="shared" si="0"/>
        <v>0</v>
      </c>
      <c r="H10" s="55">
        <f t="shared" si="0"/>
        <v>1467.5</v>
      </c>
      <c r="I10" s="55">
        <f t="shared" si="0"/>
        <v>53188.542000000001</v>
      </c>
      <c r="J10" s="55">
        <f>SUM(J7:J9)</f>
        <v>48699.175000000003</v>
      </c>
      <c r="K10" s="55">
        <f t="shared" si="0"/>
        <v>35766.28</v>
      </c>
      <c r="L10" s="55">
        <f t="shared" si="0"/>
        <v>33019.221000000005</v>
      </c>
      <c r="M10" s="55">
        <f t="shared" si="0"/>
        <v>21997.039000000001</v>
      </c>
      <c r="N10" s="55">
        <f t="shared" si="0"/>
        <v>11066.903</v>
      </c>
      <c r="O10" s="55">
        <f t="shared" si="0"/>
        <v>11649.933999999999</v>
      </c>
      <c r="P10" s="55">
        <f>SUM(P7:P9)</f>
        <v>13089.73</v>
      </c>
      <c r="Q10" s="55">
        <f>SUM(Q7:Q9)</f>
        <v>17452.900000000001</v>
      </c>
      <c r="R10" s="55">
        <f t="shared" si="0"/>
        <v>28532.874</v>
      </c>
      <c r="S10" s="55">
        <f t="shared" si="0"/>
        <v>43021.317999999999</v>
      </c>
      <c r="T10" s="55">
        <f t="shared" si="0"/>
        <v>54007.805999999997</v>
      </c>
      <c r="U10" s="55">
        <f>SUM(U7:U9)</f>
        <v>203737.16</v>
      </c>
      <c r="V10" s="55">
        <f>SUM(V7:V9)</f>
        <v>167754.56199999998</v>
      </c>
      <c r="W10" s="55">
        <f>SUM(W7:W9)</f>
        <v>371491.72200000001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</row>
    <row r="11" spans="1:248" ht="30.75" hidden="1" customHeight="1" x14ac:dyDescent="0.2">
      <c r="B11" s="14"/>
      <c r="C11" s="14"/>
      <c r="D11" s="14"/>
      <c r="E11" s="14"/>
      <c r="F11" s="15"/>
      <c r="G11" s="15"/>
      <c r="H11" s="15"/>
      <c r="I11" s="16">
        <v>69935</v>
      </c>
      <c r="J11" s="17"/>
      <c r="K11" s="17"/>
      <c r="M11" s="18"/>
      <c r="N11" s="18"/>
      <c r="V11" s="19"/>
    </row>
    <row r="12" spans="1:248" hidden="1" x14ac:dyDescent="0.2">
      <c r="I12" s="32">
        <f>I11-I10</f>
        <v>16746.457999999999</v>
      </c>
    </row>
    <row r="13" spans="1:248" hidden="1" x14ac:dyDescent="0.2">
      <c r="B13" s="31">
        <f>I14+J14+K14</f>
        <v>178.71899999999999</v>
      </c>
      <c r="C13" s="31"/>
      <c r="D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48" hidden="1" x14ac:dyDescent="0.2">
      <c r="B14" s="33" t="s">
        <v>27</v>
      </c>
      <c r="C14" s="30"/>
      <c r="I14" s="21">
        <v>69.935000000000002</v>
      </c>
      <c r="J14" s="3">
        <v>61.314999999999998</v>
      </c>
      <c r="K14" s="3">
        <v>47.469000000000001</v>
      </c>
    </row>
    <row r="15" spans="1:248" ht="33" customHeight="1" x14ac:dyDescent="0.2"/>
    <row r="16" spans="1:248" ht="36" customHeight="1" x14ac:dyDescent="0.2">
      <c r="B16" s="20"/>
      <c r="C16" s="20"/>
      <c r="D16" s="20"/>
      <c r="E16" s="20"/>
      <c r="I16" s="40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9:21" ht="18" hidden="1" customHeight="1" x14ac:dyDescent="0.2">
      <c r="I17" s="3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4"/>
      <c r="U17" s="34"/>
    </row>
    <row r="20" spans="9:21" x14ac:dyDescent="0.2">
      <c r="I20" s="40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</sheetData>
  <mergeCells count="14"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м3 газа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2023-12-28T06:30:24Z</dcterms:modified>
</cp:coreProperties>
</file>